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tach\iCloudDrive\Bachelorarbeit\Stress Chips\"/>
    </mc:Choice>
  </mc:AlternateContent>
  <xr:revisionPtr revIDLastSave="0" documentId="13_ncr:1_{9C36AAF0-EA43-4FC0-BB27-A8F14A551D39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COATINDEX Technology" sheetId="1" r:id="rId1"/>
    <sheet name="Stress calculator" sheetId="2" r:id="rId2"/>
    <sheet name="Cantor" sheetId="6" r:id="rId3"/>
    <sheet name="Pt" sheetId="7" r:id="rId4"/>
    <sheet name="50V stress vs temperature" sheetId="5" r:id="rId5"/>
    <sheet name="Thermal stress &amp; CTE" sheetId="3" r:id="rId6"/>
    <sheet name="Radius calculation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2" i="7"/>
  <c r="C2" i="7"/>
  <c r="C3" i="7"/>
  <c r="C4" i="7"/>
  <c r="C5" i="7"/>
  <c r="C6" i="7"/>
  <c r="C7" i="7"/>
  <c r="C8" i="7"/>
  <c r="C9" i="7"/>
  <c r="D5" i="7"/>
  <c r="F2" i="6" l="1"/>
  <c r="F3" i="6"/>
  <c r="F4" i="6"/>
  <c r="F5" i="6"/>
  <c r="F6" i="6"/>
  <c r="F7" i="6"/>
  <c r="F8" i="6"/>
  <c r="F9" i="6"/>
  <c r="F1" i="6"/>
  <c r="E2" i="6"/>
  <c r="E3" i="6"/>
  <c r="E4" i="6"/>
  <c r="E5" i="6"/>
  <c r="E6" i="6"/>
  <c r="E7" i="6"/>
  <c r="E8" i="6"/>
  <c r="E9" i="6"/>
  <c r="E1" i="6"/>
  <c r="J24" i="5" l="1"/>
  <c r="J25" i="5"/>
  <c r="J26" i="5"/>
  <c r="J27" i="5"/>
  <c r="J28" i="5"/>
  <c r="J29" i="5"/>
  <c r="J30" i="5"/>
  <c r="J31" i="5"/>
  <c r="J32" i="5"/>
  <c r="J33" i="5"/>
  <c r="J3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3" i="2"/>
  <c r="J4" i="2"/>
  <c r="J5" i="2"/>
  <c r="J6" i="2"/>
  <c r="J7" i="2"/>
  <c r="J8" i="2"/>
  <c r="J9" i="2"/>
  <c r="J10" i="2"/>
  <c r="J4" i="4" l="1"/>
  <c r="J5" i="4"/>
  <c r="J3" i="4"/>
  <c r="H5" i="3"/>
  <c r="K5" i="3" s="1"/>
</calcChain>
</file>

<file path=xl/sharedStrings.xml><?xml version="1.0" encoding="utf-8"?>
<sst xmlns="http://schemas.openxmlformats.org/spreadsheetml/2006/main" count="129" uniqueCount="43">
  <si>
    <t>Wafer ID</t>
  </si>
  <si>
    <t>Sensor ID</t>
  </si>
  <si>
    <t>radius undeposited (RV) [m]</t>
  </si>
  <si>
    <t>radius as deposited (RN) [m]</t>
  </si>
  <si>
    <t>film thickness [nm]</t>
  </si>
  <si>
    <t>cantilever thickness [µm]</t>
  </si>
  <si>
    <t>residual stress [MPa]</t>
  </si>
  <si>
    <t>residual stress T1 [MPa]</t>
  </si>
  <si>
    <t>residual stress T2 [MPa]</t>
  </si>
  <si>
    <t>Sample description</t>
  </si>
  <si>
    <t>CTE substrate (Si 100)</t>
  </si>
  <si>
    <t>H. Watanabe et. al, International Journal of Thermophysics, Vol.25, No.1, January 2004</t>
  </si>
  <si>
    <t>CTE coating [1/K]</t>
  </si>
  <si>
    <t>Poisson's ratio (coating)</t>
  </si>
  <si>
    <t>T1 [K]</t>
  </si>
  <si>
    <t>T2 [K]</t>
  </si>
  <si>
    <t>Test</t>
  </si>
  <si>
    <t>thermal stress [MPa]</t>
  </si>
  <si>
    <t>T deposition [K]</t>
  </si>
  <si>
    <t>T operating [K]</t>
  </si>
  <si>
    <t>Result</t>
  </si>
  <si>
    <t>Input</t>
  </si>
  <si>
    <t>CIT II - 200</t>
  </si>
  <si>
    <t>Young's modulus substrate [Gpa]</t>
  </si>
  <si>
    <t>Young's modulus coating [MPa]</t>
  </si>
  <si>
    <t>estimated measuring error [MPa]</t>
  </si>
  <si>
    <t>temperature [°C]</t>
  </si>
  <si>
    <t>Bias voltage [V]</t>
  </si>
  <si>
    <t>example</t>
  </si>
  <si>
    <t>thickness calc</t>
  </si>
  <si>
    <t>r</t>
  </si>
  <si>
    <t>10013 annealed</t>
  </si>
  <si>
    <t>10017 annealed</t>
  </si>
  <si>
    <t>10018 annealed</t>
  </si>
  <si>
    <t>10021 annealed</t>
  </si>
  <si>
    <t>CIT II - 100</t>
  </si>
  <si>
    <t>CIT II - 101</t>
  </si>
  <si>
    <t>CIT II - 102</t>
  </si>
  <si>
    <t>CIT II - 103</t>
  </si>
  <si>
    <t>CIT II - 104</t>
  </si>
  <si>
    <t>CIT II - 105</t>
  </si>
  <si>
    <t>CIT II - 106</t>
  </si>
  <si>
    <t>CIT II - 107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</si>
</sst>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D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1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4" fillId="0" borderId="0" xfId="0" applyFont="1"/>
    <xf numFmtId="0" fontId="5" fillId="0" borderId="1" xfId="0" applyFont="1" applyBorder="1"/>
    <xf numFmtId="11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3" borderId="0" xfId="0" applyFont="1" applyFill="1"/>
    <xf numFmtId="164" fontId="0" fillId="4" borderId="2" xfId="0" applyNumberFormat="1" applyFill="1" applyBorder="1"/>
    <xf numFmtId="164" fontId="7" fillId="6" borderId="1" xfId="0" applyNumberFormat="1" applyFont="1" applyFill="1" applyBorder="1"/>
    <xf numFmtId="165" fontId="0" fillId="5" borderId="1" xfId="0" applyNumberFormat="1" applyFill="1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/>
    <xf numFmtId="1" fontId="0" fillId="0" borderId="6" xfId="0" applyNumberForma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164" fontId="0" fillId="7" borderId="3" xfId="0" applyNumberFormat="1" applyFill="1" applyBorder="1"/>
    <xf numFmtId="1" fontId="0" fillId="7" borderId="5" xfId="0" applyNumberFormat="1" applyFill="1" applyBorder="1" applyAlignment="1">
      <alignment horizontal="center" vertical="center"/>
    </xf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B3D9FF"/>
      <color rgb="FF008000"/>
      <color rgb="FFFF9379"/>
      <color rgb="FF3399FF"/>
      <color rgb="FF33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as deposited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('Stress calculator'!$G$3,'Stress calculator'!$G$5,'Stress calculator'!$G$7,'Stress calculator'!$G$9)</c:f>
              <c:numCache>
                <c:formatCode>0</c:formatCode>
                <c:ptCount val="4"/>
                <c:pt idx="0">
                  <c:v>300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xVal>
          <c:yVal>
            <c:numRef>
              <c:f>('Stress calculator'!$J$3,'Stress calculator'!$J$5,'Stress calculator'!$J$7,'Stress calculator'!$J$9)</c:f>
              <c:numCache>
                <c:formatCode>General</c:formatCode>
                <c:ptCount val="4"/>
                <c:pt idx="0">
                  <c:v>236.01919069588857</c:v>
                </c:pt>
                <c:pt idx="1">
                  <c:v>119.00390495254817</c:v>
                </c:pt>
                <c:pt idx="2">
                  <c:v>87.109638128308944</c:v>
                </c:pt>
                <c:pt idx="3">
                  <c:v>130.02807119604026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A8-DF42-BB4B-AA452023F27B}"/>
            </c:ext>
          </c:extLst>
        </c:ser>
        <c:ser>
          <c:idx val="1"/>
          <c:order val="1"/>
          <c:tx>
            <c:v>annealed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('Stress calculator'!$G$4,'Stress calculator'!$G$6,'Stress calculator'!$G$8,'Stress calculator'!$G$10)</c:f>
              <c:numCache>
                <c:formatCode>0</c:formatCode>
                <c:ptCount val="4"/>
                <c:pt idx="0">
                  <c:v>300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</c:numCache>
            </c:numRef>
          </c:xVal>
          <c:yVal>
            <c:numRef>
              <c:f>('Stress calculator'!$J$4,'Stress calculator'!$J$6,'Stress calculator'!$J$8,'Stress calculator'!$J$10)</c:f>
              <c:numCache>
                <c:formatCode>General</c:formatCode>
                <c:ptCount val="4"/>
                <c:pt idx="0">
                  <c:v>-219.23699246556731</c:v>
                </c:pt>
                <c:pt idx="1">
                  <c:v>-113.78549890516409</c:v>
                </c:pt>
                <c:pt idx="2">
                  <c:v>-89.675279347537924</c:v>
                </c:pt>
                <c:pt idx="3">
                  <c:v>-70.272029518202672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14-914A-B944-6C384FA8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62480"/>
        <c:axId val="393779552"/>
      </c:scatterChart>
      <c:valAx>
        <c:axId val="393762480"/>
        <c:scaling>
          <c:orientation val="minMax"/>
          <c:max val="11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film thickness /</a:t>
                </a:r>
                <a:r>
                  <a:rPr lang="en-GB" baseline="0"/>
                  <a:t> nm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3779552"/>
        <c:crosses val="autoZero"/>
        <c:crossBetween val="midCat"/>
        <c:majorUnit val="100"/>
      </c:valAx>
      <c:valAx>
        <c:axId val="39377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Residual</a:t>
                </a:r>
                <a:r>
                  <a:rPr lang="en-GB" baseline="0"/>
                  <a:t> stress / MPa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3762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Cantor!$B$1:$B$9</c:f>
              <c:numCache>
                <c:formatCode>General</c:formatCode>
                <c:ptCount val="9"/>
                <c:pt idx="0">
                  <c:v>4.5</c:v>
                </c:pt>
                <c:pt idx="1">
                  <c:v>13.5</c:v>
                </c:pt>
                <c:pt idx="2">
                  <c:v>22.5</c:v>
                </c:pt>
                <c:pt idx="3">
                  <c:v>31.5</c:v>
                </c:pt>
                <c:pt idx="4">
                  <c:v>40.5</c:v>
                </c:pt>
                <c:pt idx="5">
                  <c:v>49.5</c:v>
                </c:pt>
                <c:pt idx="6">
                  <c:v>58.5</c:v>
                </c:pt>
                <c:pt idx="7">
                  <c:v>67.5</c:v>
                </c:pt>
                <c:pt idx="8">
                  <c:v>76.5</c:v>
                </c:pt>
              </c:numCache>
            </c:numRef>
          </c:xVal>
          <c:yVal>
            <c:numRef>
              <c:f>Cantor!$C$1:$C$9</c:f>
              <c:numCache>
                <c:formatCode>General</c:formatCode>
                <c:ptCount val="9"/>
                <c:pt idx="0">
                  <c:v>183.5</c:v>
                </c:pt>
                <c:pt idx="1">
                  <c:v>175.75</c:v>
                </c:pt>
                <c:pt idx="2">
                  <c:v>166.75</c:v>
                </c:pt>
                <c:pt idx="3">
                  <c:v>140</c:v>
                </c:pt>
                <c:pt idx="4">
                  <c:v>120.75</c:v>
                </c:pt>
                <c:pt idx="5">
                  <c:v>104.25</c:v>
                </c:pt>
                <c:pt idx="6">
                  <c:v>88.25</c:v>
                </c:pt>
                <c:pt idx="7">
                  <c:v>73.25</c:v>
                </c:pt>
                <c:pt idx="8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C6-FC44-A2FD-561CE045C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247984"/>
        <c:axId val="1667193680"/>
      </c:scatterChart>
      <c:valAx>
        <c:axId val="173624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7193680"/>
        <c:crosses val="autoZero"/>
        <c:crossBetween val="midCat"/>
      </c:valAx>
      <c:valAx>
        <c:axId val="16671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6247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38102</xdr:rowOff>
    </xdr:from>
    <xdr:to>
      <xdr:col>3</xdr:col>
      <xdr:colOff>280035</xdr:colOff>
      <xdr:row>19</xdr:row>
      <xdr:rowOff>26193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6200" y="3779522"/>
          <a:ext cx="3861435" cy="902491"/>
          <a:chOff x="895224" y="3424531"/>
          <a:chExt cx="3208020" cy="468445"/>
        </a:xfrm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95224" y="3424531"/>
            <a:ext cx="3208020" cy="468445"/>
          </a:xfrm>
          <a:prstGeom prst="rect">
            <a:avLst/>
          </a:prstGeom>
          <a:solidFill>
            <a:schemeClr val="lt1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 b="1"/>
              <a:t>Stoney's equation: </a:t>
            </a:r>
          </a:p>
        </xdr:txBody>
      </xdr:sp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75016" y="3568002"/>
            <a:ext cx="1874520" cy="2692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95250</xdr:colOff>
      <xdr:row>0</xdr:row>
      <xdr:rowOff>76201</xdr:rowOff>
    </xdr:from>
    <xdr:to>
      <xdr:col>0</xdr:col>
      <xdr:colOff>1354125</xdr:colOff>
      <xdr:row>4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6201"/>
          <a:ext cx="1258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4</xdr:row>
      <xdr:rowOff>409576</xdr:rowOff>
    </xdr:from>
    <xdr:to>
      <xdr:col>0</xdr:col>
      <xdr:colOff>1342645</xdr:colOff>
      <xdr:row>9</xdr:row>
      <xdr:rowOff>66676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1" y="2085976"/>
          <a:ext cx="1190244" cy="838200"/>
        </a:xfrm>
        <a:prstGeom prst="rect">
          <a:avLst/>
        </a:prstGeom>
      </xdr:spPr>
    </xdr:pic>
    <xdr:clientData/>
  </xdr:twoCellAnchor>
  <xdr:oneCellAnchor>
    <xdr:from>
      <xdr:col>0</xdr:col>
      <xdr:colOff>1504950</xdr:colOff>
      <xdr:row>0</xdr:row>
      <xdr:rowOff>304800</xdr:rowOff>
    </xdr:from>
    <xdr:ext cx="2305050" cy="337185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304800"/>
          <a:ext cx="2305050" cy="33718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Chair for MEMS Materials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Building ICFO, Floor 03, Room 213 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Ruhr-Universität Bochum 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Universitätsstr. 150 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D-44801 Bochum 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endParaRPr lang="de-D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http://www.rub.de/wdm</a:t>
          </a:r>
          <a:endParaRPr lang="de-D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endParaRPr lang="de-D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Dario Grochla</a:t>
          </a:r>
          <a:endParaRPr lang="en-US">
            <a:effectLst/>
          </a:endParaRPr>
        </a:p>
        <a:p>
          <a:pPr rtl="0"/>
          <a:r>
            <a:rPr lang="de-D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phone.:    +49234 32 25596</a:t>
          </a:r>
          <a:br>
            <a:rPr lang="de-D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e-mail:    </a:t>
          </a:r>
          <a:r>
            <a:rPr lang="de-DE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dario.grochla@rub.de</a:t>
          </a:r>
          <a:endParaRPr lang="de-D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D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Lars Banko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phone.:    +49234 32 21496 </a:t>
          </a:r>
          <a:b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e-mail:    </a:t>
          </a:r>
          <a:r>
            <a:rPr lang="de-DE" sz="1100" b="0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lars.banko@rub.de</a:t>
          </a:r>
          <a:endParaRPr lang="de-D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endParaRPr lang="de-D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12</xdr:row>
      <xdr:rowOff>5230</xdr:rowOff>
    </xdr:from>
    <xdr:to>
      <xdr:col>4</xdr:col>
      <xdr:colOff>1744382</xdr:colOff>
      <xdr:row>27</xdr:row>
      <xdr:rowOff>151652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B8BA0-A3DE-414C-8E9B-9B494DFC9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679450</xdr:colOff>
      <xdr:row>14</xdr:row>
      <xdr:rowOff>133350</xdr:rowOff>
    </xdr:from>
    <xdr:to>
      <xdr:col>17</xdr:col>
      <xdr:colOff>298450</xdr:colOff>
      <xdr:row>29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09E72B-E06E-1E4E-823A-055B6730C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1:T29"/>
  <sheetViews>
    <sheetView showGridLines="0" workbookViewId="0">
      <selection activeCell="D6" sqref="D6"/>
    </sheetView>
  </sheetViews>
  <sheetFormatPr baseColWidth="10" defaultRowHeight="14.4" x14ac:dyDescent="0.3"/>
  <cols>
    <col min="1" max="1" width="26.44140625" bestFit="1" customWidth="1"/>
    <col min="3" max="3" width="15.33203125" bestFit="1" customWidth="1"/>
    <col min="5" max="5" width="29.77734375" bestFit="1" customWidth="1"/>
    <col min="6" max="6" width="29.44140625" bestFit="1" customWidth="1"/>
    <col min="7" max="7" width="25.6640625" customWidth="1"/>
    <col min="8" max="8" width="22.44140625" bestFit="1" customWidth="1"/>
    <col min="9" max="9" width="24.44140625" bestFit="1" customWidth="1"/>
    <col min="14" max="14" width="13.33203125" bestFit="1" customWidth="1"/>
    <col min="15" max="15" width="26.44140625" bestFit="1" customWidth="1"/>
    <col min="16" max="16" width="16.33203125" bestFit="1" customWidth="1"/>
    <col min="18" max="18" width="3" bestFit="1" customWidth="1"/>
    <col min="19" max="19" width="26.44140625" bestFit="1" customWidth="1"/>
    <col min="20" max="20" width="7.6640625" bestFit="1" customWidth="1"/>
  </cols>
  <sheetData>
    <row r="1" spans="14:20" s="35" customFormat="1" ht="33" customHeight="1" x14ac:dyDescent="0.3"/>
    <row r="2" spans="14:20" s="35" customFormat="1" ht="33" customHeight="1" x14ac:dyDescent="0.3"/>
    <row r="3" spans="14:20" s="35" customFormat="1" ht="33" customHeight="1" x14ac:dyDescent="0.3"/>
    <row r="4" spans="14:20" s="35" customFormat="1" ht="33" customHeight="1" x14ac:dyDescent="0.3"/>
    <row r="5" spans="14:20" s="35" customFormat="1" ht="33" customHeight="1" x14ac:dyDescent="0.3"/>
    <row r="6" spans="14:20" x14ac:dyDescent="0.3">
      <c r="R6" s="1"/>
      <c r="S6" s="1"/>
      <c r="T6" s="1"/>
    </row>
    <row r="7" spans="14:20" x14ac:dyDescent="0.3">
      <c r="R7" s="1"/>
      <c r="S7" s="1"/>
      <c r="T7" s="1"/>
    </row>
    <row r="8" spans="14:20" x14ac:dyDescent="0.3">
      <c r="R8" s="1"/>
      <c r="S8" s="1"/>
      <c r="T8" s="1"/>
    </row>
    <row r="9" spans="14:20" x14ac:dyDescent="0.3">
      <c r="R9" s="1"/>
      <c r="S9" s="1"/>
      <c r="T9" s="1"/>
    </row>
    <row r="10" spans="14:20" x14ac:dyDescent="0.3">
      <c r="R10" s="1"/>
      <c r="S10" s="1"/>
      <c r="T10" s="1"/>
    </row>
    <row r="11" spans="14:20" x14ac:dyDescent="0.3">
      <c r="R11" s="1"/>
      <c r="S11" s="1"/>
      <c r="T11" s="1"/>
    </row>
    <row r="12" spans="14:20" x14ac:dyDescent="0.3">
      <c r="R12" s="1"/>
      <c r="S12" s="1"/>
      <c r="T12" s="1"/>
    </row>
    <row r="13" spans="14:20" x14ac:dyDescent="0.3">
      <c r="N13" s="1"/>
      <c r="O13" s="1"/>
      <c r="P13" s="1"/>
      <c r="R13" s="1"/>
      <c r="S13" s="1"/>
      <c r="T13" s="1"/>
    </row>
    <row r="14" spans="14:20" x14ac:dyDescent="0.3">
      <c r="N14" s="1"/>
      <c r="O14" s="1"/>
      <c r="P14" s="1"/>
      <c r="R14" s="1"/>
      <c r="S14" s="1"/>
      <c r="T14" s="1"/>
    </row>
    <row r="15" spans="14:20" x14ac:dyDescent="0.3">
      <c r="N15" s="1"/>
      <c r="O15" s="1"/>
      <c r="P15" s="1"/>
    </row>
    <row r="16" spans="14:20" x14ac:dyDescent="0.3">
      <c r="N16" s="1"/>
      <c r="O16" s="1"/>
      <c r="P16" s="1"/>
    </row>
    <row r="17" spans="14:16" x14ac:dyDescent="0.3">
      <c r="N17" s="1"/>
      <c r="O17" s="1"/>
      <c r="P17" s="1"/>
    </row>
    <row r="18" spans="14:16" x14ac:dyDescent="0.3">
      <c r="N18" s="1"/>
      <c r="O18" s="1"/>
      <c r="P18" s="1"/>
    </row>
    <row r="19" spans="14:16" x14ac:dyDescent="0.3">
      <c r="N19" s="1"/>
      <c r="O19" s="1"/>
      <c r="P19" s="1"/>
    </row>
    <row r="20" spans="14:16" x14ac:dyDescent="0.3">
      <c r="N20" s="1"/>
      <c r="O20" s="1"/>
      <c r="P20" s="1"/>
    </row>
    <row r="21" spans="14:16" x14ac:dyDescent="0.3">
      <c r="N21" s="1"/>
      <c r="O21" s="1"/>
      <c r="P21" s="1"/>
    </row>
    <row r="22" spans="14:16" x14ac:dyDescent="0.3">
      <c r="N22" s="1"/>
      <c r="O22" s="1"/>
      <c r="P22" s="1"/>
    </row>
    <row r="23" spans="14:16" x14ac:dyDescent="0.3">
      <c r="N23" s="1"/>
      <c r="O23" s="1"/>
      <c r="P23" s="1"/>
    </row>
    <row r="24" spans="14:16" x14ac:dyDescent="0.3">
      <c r="N24" s="1"/>
      <c r="O24" s="1"/>
      <c r="P24" s="1"/>
    </row>
    <row r="25" spans="14:16" x14ac:dyDescent="0.3">
      <c r="N25" s="1"/>
      <c r="O25" s="1"/>
      <c r="P25" s="1"/>
    </row>
    <row r="26" spans="14:16" x14ac:dyDescent="0.3">
      <c r="N26" s="1"/>
      <c r="O26" s="1"/>
      <c r="P26" s="1"/>
    </row>
    <row r="27" spans="14:16" x14ac:dyDescent="0.3">
      <c r="N27" s="1"/>
      <c r="O27" s="1"/>
      <c r="P27" s="1"/>
    </row>
    <row r="28" spans="14:16" x14ac:dyDescent="0.3">
      <c r="N28" s="1"/>
      <c r="O28" s="1"/>
      <c r="P28" s="1"/>
    </row>
    <row r="29" spans="14:16" x14ac:dyDescent="0.3">
      <c r="N29" s="1"/>
      <c r="O29" s="1"/>
      <c r="P29" s="1"/>
    </row>
  </sheetData>
  <sortState xmlns:xlrd2="http://schemas.microsoft.com/office/spreadsheetml/2017/richdata2" ref="R1:T24">
    <sortCondition ref="R1"/>
  </sortState>
  <mergeCells count="1">
    <mergeCell ref="A1:XFD5"/>
  </mergeCells>
  <conditionalFormatting sqref="O19:O21">
    <cfRule type="expression" dxfId="6" priority="16">
      <formula>AG14="x"</formula>
    </cfRule>
  </conditionalFormatting>
  <conditionalFormatting sqref="O23">
    <cfRule type="expression" dxfId="5" priority="15">
      <formula>AG24="x"</formula>
    </cfRule>
  </conditionalFormatting>
  <conditionalFormatting sqref="O25:O29">
    <cfRule type="expression" dxfId="4" priority="10">
      <formula>AG20="x"</formula>
    </cfRule>
  </conditionalFormatting>
  <conditionalFormatting sqref="S19:S21">
    <cfRule type="expression" dxfId="3" priority="7">
      <formula>AK14="x"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8"/>
  <sheetViews>
    <sheetView tabSelected="1" zoomScale="125" zoomScaleNormal="85" workbookViewId="0">
      <selection activeCell="F11" sqref="F11"/>
    </sheetView>
  </sheetViews>
  <sheetFormatPr baseColWidth="10" defaultColWidth="11.44140625" defaultRowHeight="15.6" x14ac:dyDescent="0.3"/>
  <cols>
    <col min="1" max="1" width="20.33203125" style="4" bestFit="1" customWidth="1"/>
    <col min="2" max="2" width="11.33203125" style="4" bestFit="1" customWidth="1"/>
    <col min="3" max="3" width="10.6640625" style="4" bestFit="1" customWidth="1"/>
    <col min="4" max="4" width="35.33203125" style="4" bestFit="1" customWidth="1"/>
    <col min="5" max="5" width="29.77734375" style="4" bestFit="1" customWidth="1"/>
    <col min="6" max="6" width="29.44140625" style="4" bestFit="1" customWidth="1"/>
    <col min="7" max="7" width="18.44140625" style="4" bestFit="1" customWidth="1"/>
    <col min="8" max="8" width="23.5546875" style="4" bestFit="1" customWidth="1"/>
    <col min="9" max="9" width="26.44140625" style="4" bestFit="1" customWidth="1"/>
    <col min="10" max="10" width="24.44140625" style="4" bestFit="1" customWidth="1"/>
    <col min="11" max="11" width="34.6640625" style="4" bestFit="1" customWidth="1"/>
    <col min="12" max="16384" width="11.44140625" style="4"/>
  </cols>
  <sheetData>
    <row r="1" spans="1:11" x14ac:dyDescent="0.3">
      <c r="D1" s="4" t="s">
        <v>21</v>
      </c>
      <c r="E1" s="4" t="s">
        <v>21</v>
      </c>
      <c r="F1" s="4" t="s">
        <v>21</v>
      </c>
      <c r="G1" s="4" t="s">
        <v>21</v>
      </c>
      <c r="H1" s="4" t="s">
        <v>21</v>
      </c>
      <c r="I1" s="4" t="s">
        <v>21</v>
      </c>
      <c r="J1" s="9" t="s">
        <v>20</v>
      </c>
    </row>
    <row r="2" spans="1:11" s="8" customFormat="1" ht="16.2" thickBot="1" x14ac:dyDescent="0.35">
      <c r="A2" s="6" t="s">
        <v>9</v>
      </c>
      <c r="B2" s="6" t="s">
        <v>0</v>
      </c>
      <c r="C2" s="7" t="s">
        <v>1</v>
      </c>
      <c r="D2" s="7" t="s">
        <v>23</v>
      </c>
      <c r="E2" s="7" t="s">
        <v>2</v>
      </c>
      <c r="F2" s="7" t="s">
        <v>3</v>
      </c>
      <c r="G2" s="7" t="s">
        <v>4</v>
      </c>
      <c r="H2" s="6" t="s">
        <v>13</v>
      </c>
      <c r="I2" s="7" t="s">
        <v>5</v>
      </c>
      <c r="J2" s="7" t="s">
        <v>6</v>
      </c>
      <c r="K2" s="6" t="s">
        <v>25</v>
      </c>
    </row>
    <row r="3" spans="1:11" x14ac:dyDescent="0.3">
      <c r="A3" s="22">
        <v>10014</v>
      </c>
      <c r="B3" s="34" t="s">
        <v>35</v>
      </c>
      <c r="C3" s="13"/>
      <c r="D3" s="13">
        <v>130</v>
      </c>
      <c r="E3" s="13">
        <v>-100</v>
      </c>
      <c r="F3" s="23">
        <v>4.5712809999999999</v>
      </c>
      <c r="G3" s="24">
        <v>300</v>
      </c>
      <c r="H3" s="13">
        <v>0.3</v>
      </c>
      <c r="I3" s="13">
        <v>100</v>
      </c>
      <c r="J3" s="13">
        <f t="shared" ref="J3:J9" si="0">(D3*I3*I3*(E3-F3))/(6*G3*(1-H3)*E3*F3)</f>
        <v>236.01919069588857</v>
      </c>
      <c r="K3" s="4">
        <v>50</v>
      </c>
    </row>
    <row r="4" spans="1:11" s="32" customFormat="1" x14ac:dyDescent="0.3">
      <c r="A4" s="28" t="s">
        <v>31</v>
      </c>
      <c r="B4" s="34" t="s">
        <v>36</v>
      </c>
      <c r="C4" s="29"/>
      <c r="D4" s="29">
        <v>130</v>
      </c>
      <c r="E4" s="29">
        <v>-100</v>
      </c>
      <c r="F4" s="30">
        <v>-4.4945589999999997</v>
      </c>
      <c r="G4" s="31">
        <v>300</v>
      </c>
      <c r="H4" s="29">
        <v>0.3</v>
      </c>
      <c r="I4" s="13">
        <v>100</v>
      </c>
      <c r="J4" s="29">
        <f t="shared" si="0"/>
        <v>-219.23699246556731</v>
      </c>
      <c r="K4" s="32">
        <v>50</v>
      </c>
    </row>
    <row r="5" spans="1:11" x14ac:dyDescent="0.3">
      <c r="A5" s="25">
        <v>10015</v>
      </c>
      <c r="B5" s="34" t="s">
        <v>37</v>
      </c>
      <c r="C5" s="13"/>
      <c r="D5" s="13">
        <v>130</v>
      </c>
      <c r="E5" s="13">
        <v>-100</v>
      </c>
      <c r="F5" s="26">
        <v>4.5313559999999997</v>
      </c>
      <c r="G5" s="27">
        <v>600</v>
      </c>
      <c r="H5" s="13">
        <v>0.3</v>
      </c>
      <c r="I5" s="13">
        <v>100</v>
      </c>
      <c r="J5" s="13">
        <f t="shared" si="0"/>
        <v>119.00390495254817</v>
      </c>
      <c r="K5" s="4">
        <v>50</v>
      </c>
    </row>
    <row r="6" spans="1:11" s="32" customFormat="1" x14ac:dyDescent="0.3">
      <c r="A6" s="28" t="s">
        <v>32</v>
      </c>
      <c r="B6" s="34" t="s">
        <v>38</v>
      </c>
      <c r="C6" s="29"/>
      <c r="D6" s="29">
        <v>130</v>
      </c>
      <c r="E6" s="29">
        <v>-100</v>
      </c>
      <c r="F6" s="30">
        <v>-4.3371000000000004</v>
      </c>
      <c r="G6" s="31">
        <v>600</v>
      </c>
      <c r="H6" s="29">
        <v>0.3</v>
      </c>
      <c r="I6" s="13">
        <v>100</v>
      </c>
      <c r="J6" s="29">
        <f t="shared" si="0"/>
        <v>-113.78549890516409</v>
      </c>
      <c r="K6" s="32">
        <v>50</v>
      </c>
    </row>
    <row r="7" spans="1:11" x14ac:dyDescent="0.3">
      <c r="A7" s="22">
        <v>10016</v>
      </c>
      <c r="B7" s="34" t="s">
        <v>39</v>
      </c>
      <c r="C7" s="14"/>
      <c r="D7" s="13">
        <v>130</v>
      </c>
      <c r="E7" s="13">
        <v>-100</v>
      </c>
      <c r="F7" s="23">
        <v>4.6480300000000003</v>
      </c>
      <c r="G7" s="24">
        <v>800</v>
      </c>
      <c r="H7" s="13">
        <v>0.3</v>
      </c>
      <c r="I7" s="13">
        <v>100</v>
      </c>
      <c r="J7" s="13">
        <f t="shared" si="0"/>
        <v>87.109638128308944</v>
      </c>
      <c r="K7" s="4">
        <v>50</v>
      </c>
    </row>
    <row r="8" spans="1:11" s="32" customFormat="1" x14ac:dyDescent="0.3">
      <c r="A8" s="28" t="s">
        <v>33</v>
      </c>
      <c r="B8" s="34" t="s">
        <v>40</v>
      </c>
      <c r="C8" s="33"/>
      <c r="D8" s="29">
        <v>130</v>
      </c>
      <c r="E8" s="29">
        <v>-100</v>
      </c>
      <c r="F8" s="30">
        <v>-4.1360580000000002</v>
      </c>
      <c r="G8" s="31">
        <v>800</v>
      </c>
      <c r="H8" s="29">
        <v>0.3</v>
      </c>
      <c r="I8" s="13">
        <v>100</v>
      </c>
      <c r="J8" s="29">
        <f t="shared" si="0"/>
        <v>-89.675279347537924</v>
      </c>
      <c r="K8" s="32">
        <v>50</v>
      </c>
    </row>
    <row r="9" spans="1:11" x14ac:dyDescent="0.3">
      <c r="A9" s="25">
        <v>10020</v>
      </c>
      <c r="B9" s="34" t="s">
        <v>41</v>
      </c>
      <c r="C9" s="14"/>
      <c r="D9" s="13">
        <v>130</v>
      </c>
      <c r="E9" s="13">
        <v>-100</v>
      </c>
      <c r="F9" s="26">
        <v>2.438485</v>
      </c>
      <c r="G9" s="27">
        <v>1000</v>
      </c>
      <c r="H9" s="13">
        <v>0.3</v>
      </c>
      <c r="I9" s="13">
        <v>100</v>
      </c>
      <c r="J9" s="13">
        <f t="shared" si="0"/>
        <v>130.02807119604026</v>
      </c>
      <c r="K9" s="4">
        <v>50</v>
      </c>
    </row>
    <row r="10" spans="1:11" s="32" customFormat="1" x14ac:dyDescent="0.3">
      <c r="A10" s="28" t="s">
        <v>34</v>
      </c>
      <c r="B10" s="34" t="s">
        <v>42</v>
      </c>
      <c r="C10" s="33"/>
      <c r="D10" s="29">
        <v>130</v>
      </c>
      <c r="E10" s="29">
        <v>-100</v>
      </c>
      <c r="F10" s="30">
        <v>-4.2188270000000001</v>
      </c>
      <c r="G10" s="31">
        <v>1000</v>
      </c>
      <c r="H10" s="29">
        <v>0.3</v>
      </c>
      <c r="I10" s="13">
        <v>100</v>
      </c>
      <c r="J10" s="29">
        <f>(D10*I10*I10*(E10-F10))/(6*G10*(1-H10)*E10*F10)</f>
        <v>-70.272029518202672</v>
      </c>
      <c r="K10" s="32">
        <v>50</v>
      </c>
    </row>
    <row r="11" spans="1:11" x14ac:dyDescent="0.3">
      <c r="B11" s="13"/>
      <c r="C11" s="13"/>
      <c r="D11" s="13"/>
      <c r="E11" s="13"/>
      <c r="F11" s="13"/>
      <c r="G11" s="13"/>
      <c r="H11" s="13"/>
      <c r="I11" s="13"/>
      <c r="J11" s="13"/>
    </row>
    <row r="12" spans="1:11" x14ac:dyDescent="0.3">
      <c r="B12" s="13"/>
      <c r="C12" s="13"/>
      <c r="D12" s="13"/>
      <c r="E12" s="13"/>
      <c r="F12" s="13"/>
      <c r="G12" s="13"/>
      <c r="H12" s="13"/>
      <c r="I12" s="13"/>
      <c r="J12" s="13"/>
    </row>
    <row r="13" spans="1:11" x14ac:dyDescent="0.3">
      <c r="B13" s="13"/>
      <c r="C13" s="13"/>
      <c r="D13" s="13"/>
      <c r="E13" s="13"/>
      <c r="F13" s="13"/>
      <c r="G13" s="13"/>
      <c r="H13" s="13"/>
      <c r="I13" s="13"/>
      <c r="J13" s="13"/>
    </row>
    <row r="14" spans="1:11" x14ac:dyDescent="0.3">
      <c r="B14" s="13"/>
      <c r="C14" s="13"/>
      <c r="D14" s="13"/>
      <c r="E14" s="13"/>
      <c r="F14" s="13"/>
      <c r="G14" s="13"/>
      <c r="H14" s="13"/>
      <c r="I14" s="13"/>
      <c r="J14" s="13"/>
    </row>
    <row r="15" spans="1:11" x14ac:dyDescent="0.3">
      <c r="B15" s="13"/>
      <c r="C15" s="13"/>
      <c r="D15" s="13"/>
      <c r="E15" s="13"/>
      <c r="F15" s="13"/>
      <c r="G15" s="13"/>
      <c r="H15" s="13"/>
      <c r="I15" s="13"/>
      <c r="J15" s="13"/>
    </row>
    <row r="16" spans="1:11" x14ac:dyDescent="0.3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3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3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3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3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3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3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3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3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3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3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3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3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3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3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3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3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3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3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3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3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3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3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3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3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3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3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3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3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3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3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3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3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3">
      <c r="B50" s="13"/>
      <c r="C50" s="13"/>
      <c r="D50" s="13"/>
      <c r="E50" s="13"/>
      <c r="F50" s="13"/>
      <c r="G50" s="13"/>
      <c r="H50" s="13"/>
      <c r="I50" s="13"/>
      <c r="J50" s="13"/>
    </row>
    <row r="51" spans="2:10" x14ac:dyDescent="0.3">
      <c r="B51" s="13"/>
      <c r="C51" s="13"/>
      <c r="D51" s="13"/>
      <c r="E51" s="13"/>
      <c r="F51" s="13"/>
      <c r="G51" s="13"/>
      <c r="H51" s="13"/>
      <c r="I51" s="13"/>
      <c r="J51" s="13"/>
    </row>
    <row r="52" spans="2:10" x14ac:dyDescent="0.3">
      <c r="B52" s="13"/>
      <c r="C52" s="13"/>
      <c r="D52" s="13"/>
      <c r="E52" s="13"/>
      <c r="F52" s="13"/>
      <c r="G52" s="13"/>
      <c r="H52" s="13"/>
      <c r="I52" s="13"/>
      <c r="J52" s="13"/>
    </row>
    <row r="53" spans="2:10" x14ac:dyDescent="0.3">
      <c r="B53" s="13"/>
      <c r="C53" s="13"/>
      <c r="D53" s="13"/>
      <c r="E53" s="13"/>
      <c r="F53" s="13"/>
      <c r="G53" s="13"/>
      <c r="H53" s="13"/>
      <c r="I53" s="13"/>
      <c r="J53" s="13"/>
    </row>
    <row r="54" spans="2:10" x14ac:dyDescent="0.3">
      <c r="B54" s="13"/>
      <c r="C54" s="13"/>
      <c r="D54" s="13"/>
      <c r="E54" s="13"/>
      <c r="F54" s="13"/>
      <c r="G54" s="13"/>
      <c r="H54" s="13"/>
      <c r="I54" s="13"/>
      <c r="J54" s="13"/>
    </row>
    <row r="55" spans="2:10" x14ac:dyDescent="0.3">
      <c r="B55" s="13"/>
      <c r="C55" s="13"/>
      <c r="D55" s="13"/>
      <c r="E55" s="13"/>
      <c r="F55" s="13"/>
      <c r="G55" s="13"/>
      <c r="H55" s="13"/>
      <c r="I55" s="13"/>
      <c r="J55" s="13"/>
    </row>
    <row r="56" spans="2:10" x14ac:dyDescent="0.3">
      <c r="B56" s="13"/>
      <c r="C56" s="13"/>
      <c r="D56" s="13"/>
      <c r="E56" s="13"/>
      <c r="F56" s="13"/>
      <c r="G56" s="13"/>
      <c r="H56" s="13"/>
      <c r="I56" s="13"/>
      <c r="J56" s="13"/>
    </row>
    <row r="57" spans="2:10" x14ac:dyDescent="0.3">
      <c r="B57" s="13"/>
      <c r="C57" s="13"/>
      <c r="D57" s="13"/>
      <c r="E57" s="13"/>
      <c r="F57" s="13"/>
      <c r="G57" s="13"/>
      <c r="H57" s="13"/>
      <c r="I57" s="13"/>
      <c r="J57" s="13"/>
    </row>
    <row r="58" spans="2:10" x14ac:dyDescent="0.3">
      <c r="B58" s="13"/>
      <c r="C58" s="13"/>
      <c r="D58" s="13"/>
      <c r="E58" s="13"/>
      <c r="F58" s="13"/>
      <c r="G58" s="13"/>
      <c r="H58" s="13"/>
      <c r="I58" s="13"/>
      <c r="J58" s="13"/>
    </row>
    <row r="59" spans="2:10" x14ac:dyDescent="0.3">
      <c r="B59" s="13"/>
      <c r="C59" s="13"/>
      <c r="D59" s="13"/>
      <c r="E59" s="13"/>
      <c r="F59" s="13"/>
      <c r="G59" s="13"/>
      <c r="H59" s="13"/>
      <c r="I59" s="13"/>
      <c r="J59" s="13"/>
    </row>
    <row r="60" spans="2:10" x14ac:dyDescent="0.3">
      <c r="B60" s="13"/>
      <c r="C60" s="13"/>
      <c r="D60" s="13"/>
      <c r="E60" s="13"/>
      <c r="F60" s="13"/>
      <c r="G60" s="13"/>
      <c r="H60" s="13"/>
      <c r="I60" s="13"/>
      <c r="J60" s="13"/>
    </row>
    <row r="61" spans="2:10" x14ac:dyDescent="0.3">
      <c r="B61" s="13"/>
      <c r="C61" s="13"/>
      <c r="D61" s="13"/>
      <c r="E61" s="13"/>
      <c r="F61" s="13"/>
      <c r="G61" s="13"/>
      <c r="H61" s="13"/>
      <c r="I61" s="13"/>
      <c r="J61" s="13"/>
    </row>
    <row r="62" spans="2:10" x14ac:dyDescent="0.3">
      <c r="B62" s="13"/>
      <c r="C62" s="13"/>
      <c r="D62" s="13"/>
      <c r="E62" s="13"/>
      <c r="F62" s="13"/>
      <c r="G62" s="13"/>
      <c r="H62" s="13"/>
      <c r="I62" s="13"/>
      <c r="J62" s="13"/>
    </row>
    <row r="63" spans="2:10" x14ac:dyDescent="0.3">
      <c r="B63" s="13"/>
      <c r="C63" s="13"/>
      <c r="D63" s="13"/>
      <c r="E63" s="13"/>
      <c r="F63" s="13"/>
      <c r="G63" s="13"/>
      <c r="H63" s="13"/>
      <c r="I63" s="13"/>
      <c r="J63" s="13"/>
    </row>
    <row r="64" spans="2:10" x14ac:dyDescent="0.3">
      <c r="B64" s="13"/>
      <c r="C64" s="13"/>
      <c r="D64" s="13"/>
      <c r="E64" s="13"/>
      <c r="F64" s="13"/>
      <c r="G64" s="13"/>
      <c r="H64" s="13"/>
      <c r="I64" s="13"/>
      <c r="J64" s="13"/>
    </row>
    <row r="65" spans="2:10" x14ac:dyDescent="0.3">
      <c r="B65" s="13"/>
      <c r="C65" s="13"/>
      <c r="D65" s="13"/>
      <c r="E65" s="13"/>
      <c r="F65" s="13"/>
      <c r="G65" s="13"/>
      <c r="H65" s="13"/>
      <c r="I65" s="13"/>
      <c r="J65" s="13"/>
    </row>
    <row r="66" spans="2:10" x14ac:dyDescent="0.3">
      <c r="B66" s="13"/>
      <c r="C66" s="13"/>
      <c r="D66" s="13"/>
      <c r="E66" s="13"/>
      <c r="F66" s="13"/>
      <c r="G66" s="13"/>
      <c r="H66" s="13"/>
      <c r="I66" s="13"/>
      <c r="J66" s="13"/>
    </row>
    <row r="67" spans="2:10" x14ac:dyDescent="0.3">
      <c r="B67" s="13"/>
      <c r="C67" s="13"/>
      <c r="D67" s="13"/>
      <c r="E67" s="13"/>
      <c r="F67" s="13"/>
      <c r="G67" s="13"/>
      <c r="H67" s="13"/>
      <c r="I67" s="13"/>
      <c r="J67" s="13"/>
    </row>
    <row r="68" spans="2:10" x14ac:dyDescent="0.3">
      <c r="B68" s="13"/>
      <c r="C68" s="13"/>
      <c r="D68" s="13"/>
      <c r="E68" s="13"/>
      <c r="F68" s="13"/>
      <c r="G68" s="13"/>
      <c r="H68" s="13"/>
      <c r="I68" s="13"/>
      <c r="J68" s="13"/>
    </row>
    <row r="69" spans="2:10" x14ac:dyDescent="0.3">
      <c r="B69" s="13"/>
      <c r="C69" s="13"/>
      <c r="D69" s="13"/>
      <c r="E69" s="13"/>
      <c r="F69" s="13"/>
      <c r="G69" s="13"/>
      <c r="H69" s="13"/>
      <c r="I69" s="13"/>
      <c r="J69" s="13"/>
    </row>
    <row r="70" spans="2:10" x14ac:dyDescent="0.3">
      <c r="B70" s="13"/>
      <c r="C70" s="13"/>
      <c r="D70" s="13"/>
      <c r="E70" s="13"/>
      <c r="F70" s="13"/>
      <c r="G70" s="13"/>
      <c r="H70" s="13"/>
      <c r="I70" s="13"/>
      <c r="J70" s="13"/>
    </row>
    <row r="71" spans="2:10" x14ac:dyDescent="0.3">
      <c r="B71" s="13"/>
      <c r="C71" s="13"/>
      <c r="D71" s="13"/>
      <c r="E71" s="13"/>
      <c r="F71" s="13"/>
      <c r="G71" s="13"/>
      <c r="H71" s="13"/>
      <c r="I71" s="13"/>
      <c r="J71" s="13"/>
    </row>
    <row r="72" spans="2:10" x14ac:dyDescent="0.3">
      <c r="B72" s="13"/>
      <c r="C72" s="13"/>
      <c r="D72" s="13"/>
      <c r="E72" s="13"/>
      <c r="F72" s="13"/>
      <c r="G72" s="13"/>
      <c r="H72" s="13"/>
      <c r="I72" s="13"/>
      <c r="J72" s="13"/>
    </row>
    <row r="73" spans="2:10" x14ac:dyDescent="0.3">
      <c r="B73" s="13"/>
      <c r="C73" s="13"/>
      <c r="D73" s="13"/>
      <c r="E73" s="13"/>
      <c r="F73" s="13"/>
      <c r="G73" s="13"/>
      <c r="H73" s="13"/>
      <c r="I73" s="13"/>
      <c r="J73" s="13"/>
    </row>
    <row r="74" spans="2:10" x14ac:dyDescent="0.3">
      <c r="B74" s="13"/>
      <c r="C74" s="13"/>
      <c r="D74" s="13"/>
      <c r="E74" s="13"/>
      <c r="F74" s="13"/>
      <c r="G74" s="13"/>
      <c r="H74" s="13"/>
      <c r="I74" s="13"/>
      <c r="J74" s="13"/>
    </row>
    <row r="75" spans="2:10" x14ac:dyDescent="0.3">
      <c r="B75" s="13"/>
      <c r="C75" s="13"/>
      <c r="D75" s="13"/>
      <c r="E75" s="13"/>
      <c r="F75" s="13"/>
      <c r="G75" s="13"/>
      <c r="H75" s="13"/>
      <c r="I75" s="13"/>
      <c r="J75" s="13"/>
    </row>
    <row r="76" spans="2:10" x14ac:dyDescent="0.3">
      <c r="B76" s="13"/>
      <c r="C76" s="13"/>
      <c r="D76" s="13"/>
      <c r="E76" s="13"/>
      <c r="F76" s="13"/>
      <c r="G76" s="13"/>
      <c r="H76" s="13"/>
      <c r="I76" s="13"/>
      <c r="J76" s="13"/>
    </row>
    <row r="77" spans="2:10" x14ac:dyDescent="0.3">
      <c r="B77" s="13"/>
      <c r="C77" s="13"/>
      <c r="D77" s="13"/>
      <c r="E77" s="13"/>
      <c r="F77" s="13"/>
      <c r="G77" s="13"/>
      <c r="H77" s="13"/>
      <c r="I77" s="13"/>
      <c r="J77" s="13"/>
    </row>
    <row r="78" spans="2:10" x14ac:dyDescent="0.3">
      <c r="B78" s="13"/>
      <c r="C78" s="13"/>
      <c r="D78" s="13"/>
      <c r="E78" s="13"/>
      <c r="F78" s="13"/>
      <c r="G78" s="13"/>
      <c r="H78" s="13"/>
      <c r="I78" s="13"/>
      <c r="J78" s="13"/>
    </row>
    <row r="79" spans="2:10" x14ac:dyDescent="0.3">
      <c r="B79" s="13"/>
      <c r="C79" s="13"/>
      <c r="D79" s="13"/>
      <c r="E79" s="13"/>
      <c r="F79" s="13"/>
      <c r="G79" s="13"/>
      <c r="H79" s="13"/>
      <c r="I79" s="13"/>
      <c r="J79" s="13"/>
    </row>
    <row r="80" spans="2:10" x14ac:dyDescent="0.3">
      <c r="B80" s="13"/>
      <c r="C80" s="13"/>
      <c r="D80" s="13"/>
      <c r="E80" s="13"/>
      <c r="F80" s="13"/>
      <c r="G80" s="13"/>
      <c r="H80" s="13"/>
      <c r="I80" s="13"/>
      <c r="J80" s="13"/>
    </row>
    <row r="81" spans="2:10" x14ac:dyDescent="0.3">
      <c r="B81" s="13"/>
      <c r="C81" s="13"/>
      <c r="D81" s="13"/>
      <c r="E81" s="13"/>
      <c r="F81" s="13"/>
      <c r="G81" s="13"/>
      <c r="H81" s="13"/>
      <c r="I81" s="13"/>
      <c r="J81" s="13"/>
    </row>
    <row r="82" spans="2:10" x14ac:dyDescent="0.3">
      <c r="B82" s="13"/>
      <c r="C82" s="13"/>
      <c r="D82" s="13"/>
      <c r="E82" s="13"/>
      <c r="F82" s="13"/>
      <c r="G82" s="13"/>
      <c r="H82" s="13"/>
      <c r="I82" s="13"/>
      <c r="J82" s="13"/>
    </row>
    <row r="83" spans="2:10" x14ac:dyDescent="0.3">
      <c r="B83" s="13"/>
      <c r="C83" s="13"/>
      <c r="D83" s="13"/>
      <c r="E83" s="13"/>
      <c r="F83" s="13"/>
      <c r="G83" s="13"/>
      <c r="H83" s="13"/>
      <c r="I83" s="13"/>
      <c r="J83" s="13"/>
    </row>
    <row r="84" spans="2:10" x14ac:dyDescent="0.3">
      <c r="B84" s="13"/>
      <c r="C84" s="13"/>
      <c r="D84" s="13"/>
      <c r="E84" s="13"/>
      <c r="F84" s="13"/>
      <c r="G84" s="13"/>
      <c r="H84" s="13"/>
      <c r="I84" s="13"/>
      <c r="J84" s="13"/>
    </row>
    <row r="85" spans="2:10" x14ac:dyDescent="0.3">
      <c r="B85" s="13"/>
      <c r="C85" s="13"/>
      <c r="D85" s="13"/>
      <c r="E85" s="13"/>
      <c r="F85" s="13"/>
      <c r="G85" s="13"/>
      <c r="H85" s="13"/>
      <c r="I85" s="13"/>
      <c r="J85" s="13"/>
    </row>
    <row r="86" spans="2:10" x14ac:dyDescent="0.3">
      <c r="B86" s="13"/>
      <c r="C86" s="13"/>
      <c r="D86" s="13"/>
      <c r="E86" s="13"/>
      <c r="F86" s="13"/>
      <c r="G86" s="13"/>
      <c r="H86" s="13"/>
      <c r="I86" s="13"/>
      <c r="J86" s="13"/>
    </row>
    <row r="87" spans="2:10" x14ac:dyDescent="0.3">
      <c r="B87" s="13"/>
      <c r="C87" s="13"/>
      <c r="D87" s="13"/>
      <c r="E87" s="13"/>
      <c r="F87" s="13"/>
      <c r="G87" s="13"/>
      <c r="H87" s="13"/>
      <c r="I87" s="13"/>
      <c r="J87" s="13"/>
    </row>
    <row r="88" spans="2:10" x14ac:dyDescent="0.3">
      <c r="B88" s="13"/>
      <c r="C88" s="13"/>
      <c r="D88" s="13"/>
      <c r="E88" s="13"/>
      <c r="F88" s="13"/>
      <c r="G88" s="13"/>
      <c r="H88" s="13"/>
      <c r="I88" s="13"/>
      <c r="J88" s="13"/>
    </row>
    <row r="89" spans="2:10" x14ac:dyDescent="0.3">
      <c r="B89" s="13"/>
      <c r="C89" s="13"/>
      <c r="D89" s="13"/>
      <c r="E89" s="13"/>
      <c r="F89" s="13"/>
      <c r="G89" s="13"/>
      <c r="H89" s="13"/>
      <c r="I89" s="13"/>
      <c r="J89" s="13"/>
    </row>
    <row r="90" spans="2:10" x14ac:dyDescent="0.3">
      <c r="B90" s="13"/>
      <c r="C90" s="13"/>
      <c r="D90" s="13"/>
      <c r="E90" s="13"/>
      <c r="F90" s="13"/>
      <c r="G90" s="13"/>
      <c r="H90" s="13"/>
      <c r="I90" s="13"/>
      <c r="J90" s="13"/>
    </row>
    <row r="91" spans="2:10" x14ac:dyDescent="0.3">
      <c r="B91" s="13"/>
      <c r="C91" s="13"/>
      <c r="D91" s="13"/>
      <c r="E91" s="13"/>
      <c r="F91" s="13"/>
      <c r="G91" s="13"/>
      <c r="H91" s="13"/>
      <c r="I91" s="13"/>
      <c r="J91" s="13"/>
    </row>
    <row r="92" spans="2:10" x14ac:dyDescent="0.3">
      <c r="B92" s="13"/>
      <c r="C92" s="13"/>
      <c r="D92" s="13"/>
      <c r="E92" s="13"/>
      <c r="F92" s="13"/>
      <c r="G92" s="13"/>
      <c r="H92" s="13"/>
      <c r="I92" s="13"/>
      <c r="J92" s="13"/>
    </row>
    <row r="93" spans="2:10" x14ac:dyDescent="0.3">
      <c r="B93" s="13"/>
      <c r="C93" s="13"/>
      <c r="D93" s="13"/>
      <c r="E93" s="13"/>
      <c r="F93" s="13"/>
      <c r="G93" s="13"/>
      <c r="H93" s="13"/>
      <c r="I93" s="13"/>
      <c r="J93" s="13"/>
    </row>
    <row r="94" spans="2:10" x14ac:dyDescent="0.3">
      <c r="B94" s="13"/>
      <c r="C94" s="13"/>
      <c r="D94" s="13"/>
      <c r="E94" s="13"/>
      <c r="F94" s="13"/>
      <c r="G94" s="13"/>
      <c r="H94" s="13"/>
      <c r="I94" s="13"/>
      <c r="J94" s="13"/>
    </row>
    <row r="95" spans="2:10" x14ac:dyDescent="0.3">
      <c r="B95" s="13"/>
      <c r="C95" s="13"/>
      <c r="D95" s="13"/>
      <c r="E95" s="13"/>
      <c r="F95" s="13"/>
      <c r="G95" s="13"/>
      <c r="H95" s="13"/>
      <c r="I95" s="13"/>
      <c r="J95" s="13"/>
    </row>
    <row r="96" spans="2:10" x14ac:dyDescent="0.3">
      <c r="B96" s="13"/>
      <c r="C96" s="13"/>
      <c r="D96" s="13"/>
      <c r="E96" s="13"/>
      <c r="F96" s="13"/>
      <c r="G96" s="13"/>
      <c r="H96" s="13"/>
      <c r="I96" s="13"/>
      <c r="J96" s="13"/>
    </row>
    <row r="97" spans="2:10" x14ac:dyDescent="0.3">
      <c r="B97" s="13"/>
      <c r="C97" s="13"/>
      <c r="D97" s="13"/>
      <c r="E97" s="13"/>
      <c r="F97" s="13"/>
      <c r="G97" s="13"/>
      <c r="H97" s="13"/>
      <c r="I97" s="13"/>
      <c r="J97" s="13"/>
    </row>
    <row r="98" spans="2:10" x14ac:dyDescent="0.3">
      <c r="B98" s="13"/>
      <c r="C98" s="13"/>
      <c r="D98" s="13"/>
      <c r="E98" s="13"/>
      <c r="F98" s="13"/>
      <c r="G98" s="13"/>
      <c r="H98" s="13"/>
      <c r="I98" s="13"/>
      <c r="J98" s="13"/>
    </row>
    <row r="99" spans="2:10" x14ac:dyDescent="0.3">
      <c r="B99" s="13"/>
      <c r="C99" s="13"/>
      <c r="D99" s="13"/>
      <c r="E99" s="13"/>
      <c r="F99" s="13"/>
      <c r="G99" s="13"/>
      <c r="H99" s="13"/>
      <c r="I99" s="13"/>
      <c r="J99" s="13"/>
    </row>
    <row r="100" spans="2:10" x14ac:dyDescent="0.3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x14ac:dyDescent="0.3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x14ac:dyDescent="0.3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x14ac:dyDescent="0.3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x14ac:dyDescent="0.3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x14ac:dyDescent="0.3"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2:10" x14ac:dyDescent="0.3"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2:10" x14ac:dyDescent="0.3"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2:10" x14ac:dyDescent="0.3"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2:10" x14ac:dyDescent="0.3"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2:10" x14ac:dyDescent="0.3"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2:10" x14ac:dyDescent="0.3"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2:10" x14ac:dyDescent="0.3"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2:10" x14ac:dyDescent="0.3"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2:10" x14ac:dyDescent="0.3"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2:10" x14ac:dyDescent="0.3"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2:10" x14ac:dyDescent="0.3"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2:10" x14ac:dyDescent="0.3"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2:10" x14ac:dyDescent="0.3"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2:10" x14ac:dyDescent="0.3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x14ac:dyDescent="0.3"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2:10" x14ac:dyDescent="0.3"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2:10" x14ac:dyDescent="0.3"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2:10" x14ac:dyDescent="0.3"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2:10" x14ac:dyDescent="0.3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2:10" x14ac:dyDescent="0.3"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2:10" x14ac:dyDescent="0.3"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2:10" x14ac:dyDescent="0.3"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2:10" x14ac:dyDescent="0.3"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2:10" x14ac:dyDescent="0.3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2:10" x14ac:dyDescent="0.3"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2:10" x14ac:dyDescent="0.3"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2:10" x14ac:dyDescent="0.3"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2:10" x14ac:dyDescent="0.3"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2:10" x14ac:dyDescent="0.3"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2:10" x14ac:dyDescent="0.3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 x14ac:dyDescent="0.3"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2:10" x14ac:dyDescent="0.3"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2:10" x14ac:dyDescent="0.3"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2:10" x14ac:dyDescent="0.3"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2:10" x14ac:dyDescent="0.3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 x14ac:dyDescent="0.3"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2:10" x14ac:dyDescent="0.3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 x14ac:dyDescent="0.3"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2:10" x14ac:dyDescent="0.3"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2:10" x14ac:dyDescent="0.3"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2:10" x14ac:dyDescent="0.3"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2:10" x14ac:dyDescent="0.3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 x14ac:dyDescent="0.3"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2:10" x14ac:dyDescent="0.3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 x14ac:dyDescent="0.3"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2:10" x14ac:dyDescent="0.3"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2:10" x14ac:dyDescent="0.3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 x14ac:dyDescent="0.3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 x14ac:dyDescent="0.3"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2:10" x14ac:dyDescent="0.3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 x14ac:dyDescent="0.3"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2:10" x14ac:dyDescent="0.3"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2:10" x14ac:dyDescent="0.3"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2:10" x14ac:dyDescent="0.3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 x14ac:dyDescent="0.3"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2:10" x14ac:dyDescent="0.3"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2:10" x14ac:dyDescent="0.3"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2:10" x14ac:dyDescent="0.3"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2:10" x14ac:dyDescent="0.3"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2:10" x14ac:dyDescent="0.3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 x14ac:dyDescent="0.3"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2:10" x14ac:dyDescent="0.3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 x14ac:dyDescent="0.3"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2:10" x14ac:dyDescent="0.3"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2:10" x14ac:dyDescent="0.3"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2:10" x14ac:dyDescent="0.3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 x14ac:dyDescent="0.3"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2:10" x14ac:dyDescent="0.3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 x14ac:dyDescent="0.3"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2:10" x14ac:dyDescent="0.3"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2:10" x14ac:dyDescent="0.3"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2:10" x14ac:dyDescent="0.3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 x14ac:dyDescent="0.3"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2:10" x14ac:dyDescent="0.3"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2:10" x14ac:dyDescent="0.3"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2:10" x14ac:dyDescent="0.3"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2:10" x14ac:dyDescent="0.3"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2:10" x14ac:dyDescent="0.3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 x14ac:dyDescent="0.3"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2:10" x14ac:dyDescent="0.3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 x14ac:dyDescent="0.3"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2:10" x14ac:dyDescent="0.3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 x14ac:dyDescent="0.3"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2:10" x14ac:dyDescent="0.3"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2:10" x14ac:dyDescent="0.3"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2:10" x14ac:dyDescent="0.3"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2:10" x14ac:dyDescent="0.3"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2:10" x14ac:dyDescent="0.3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x14ac:dyDescent="0.3"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2:10" x14ac:dyDescent="0.3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x14ac:dyDescent="0.3"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2:10" x14ac:dyDescent="0.3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 x14ac:dyDescent="0.3"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2:10" x14ac:dyDescent="0.3"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2:10" x14ac:dyDescent="0.3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x14ac:dyDescent="0.3"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2:10" x14ac:dyDescent="0.3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x14ac:dyDescent="0.3"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2:10" x14ac:dyDescent="0.3"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2:10" x14ac:dyDescent="0.3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x14ac:dyDescent="0.3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x14ac:dyDescent="0.3"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2:10" x14ac:dyDescent="0.3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x14ac:dyDescent="0.3"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2:10" x14ac:dyDescent="0.3"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2:10" x14ac:dyDescent="0.3"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2:10" x14ac:dyDescent="0.3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x14ac:dyDescent="0.3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x14ac:dyDescent="0.3"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2:10" x14ac:dyDescent="0.3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x14ac:dyDescent="0.3"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2:10" x14ac:dyDescent="0.3"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2:10" x14ac:dyDescent="0.3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x14ac:dyDescent="0.3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x14ac:dyDescent="0.3"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2:10" x14ac:dyDescent="0.3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x14ac:dyDescent="0.3"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2:10" x14ac:dyDescent="0.3"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2:10" x14ac:dyDescent="0.3"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2:10" x14ac:dyDescent="0.3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x14ac:dyDescent="0.3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x14ac:dyDescent="0.3"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2:10" x14ac:dyDescent="0.3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x14ac:dyDescent="0.3"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2:10" x14ac:dyDescent="0.3"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2:10" x14ac:dyDescent="0.3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x14ac:dyDescent="0.3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x14ac:dyDescent="0.3"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2:10" x14ac:dyDescent="0.3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x14ac:dyDescent="0.3"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2:10" x14ac:dyDescent="0.3"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2:10" x14ac:dyDescent="0.3"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2:10" x14ac:dyDescent="0.3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x14ac:dyDescent="0.3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x14ac:dyDescent="0.3"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2:10" x14ac:dyDescent="0.3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x14ac:dyDescent="0.3"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2:10" x14ac:dyDescent="0.3"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2:10" x14ac:dyDescent="0.3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x14ac:dyDescent="0.3"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2:10" x14ac:dyDescent="0.3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x14ac:dyDescent="0.3"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2:10" x14ac:dyDescent="0.3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x14ac:dyDescent="0.3"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2:10" x14ac:dyDescent="0.3"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2:10" x14ac:dyDescent="0.3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x14ac:dyDescent="0.3"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2:10" x14ac:dyDescent="0.3"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2:10" x14ac:dyDescent="0.3"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2:10" x14ac:dyDescent="0.3"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2:10" x14ac:dyDescent="0.3"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2:10" x14ac:dyDescent="0.3"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2:10" x14ac:dyDescent="0.3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x14ac:dyDescent="0.3"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2:10" x14ac:dyDescent="0.3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x14ac:dyDescent="0.3"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10" x14ac:dyDescent="0.3"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2:10" x14ac:dyDescent="0.3"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2:10" x14ac:dyDescent="0.3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x14ac:dyDescent="0.3"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2:10" x14ac:dyDescent="0.3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x14ac:dyDescent="0.3"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2:10" x14ac:dyDescent="0.3">
      <c r="B268" s="13"/>
      <c r="C268" s="13"/>
      <c r="D268" s="13"/>
      <c r="E268" s="13"/>
      <c r="F268" s="13"/>
      <c r="G268" s="13"/>
      <c r="H268" s="13"/>
      <c r="I268" s="13"/>
      <c r="J268" s="13"/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519C-5E41-D843-BBD6-BED7863EAFDD}">
  <dimension ref="B1:F9"/>
  <sheetViews>
    <sheetView workbookViewId="0">
      <selection activeCell="D1" sqref="D1:D9"/>
    </sheetView>
  </sheetViews>
  <sheetFormatPr baseColWidth="10" defaultRowHeight="14.4" x14ac:dyDescent="0.3"/>
  <sheetData>
    <row r="1" spans="2:6" x14ac:dyDescent="0.3">
      <c r="B1">
        <v>4.5</v>
      </c>
      <c r="C1">
        <v>183.5</v>
      </c>
      <c r="D1">
        <v>0.76747239316239313</v>
      </c>
      <c r="E1">
        <f>D1*-1</f>
        <v>-0.76747239316239313</v>
      </c>
      <c r="F1">
        <f>C1/10</f>
        <v>18.350000000000001</v>
      </c>
    </row>
    <row r="2" spans="2:6" x14ac:dyDescent="0.3">
      <c r="B2">
        <v>13.5</v>
      </c>
      <c r="C2">
        <v>175.75</v>
      </c>
      <c r="D2">
        <v>0.68186540404040397</v>
      </c>
      <c r="E2">
        <f t="shared" ref="E2:E9" si="0">D2*-1</f>
        <v>-0.68186540404040397</v>
      </c>
      <c r="F2">
        <f t="shared" ref="F2:F9" si="1">C2/10</f>
        <v>17.574999999999999</v>
      </c>
    </row>
    <row r="3" spans="2:6" x14ac:dyDescent="0.3">
      <c r="B3">
        <v>22.5</v>
      </c>
      <c r="C3">
        <v>166.75</v>
      </c>
      <c r="D3">
        <v>0.66556049999999989</v>
      </c>
      <c r="E3">
        <f t="shared" si="0"/>
        <v>-0.66556049999999989</v>
      </c>
      <c r="F3">
        <f t="shared" si="1"/>
        <v>16.675000000000001</v>
      </c>
    </row>
    <row r="4" spans="2:6" x14ac:dyDescent="0.3">
      <c r="B4">
        <v>31.5</v>
      </c>
      <c r="C4">
        <v>140</v>
      </c>
      <c r="D4">
        <v>0.67972250000000001</v>
      </c>
      <c r="E4">
        <f t="shared" si="0"/>
        <v>-0.67972250000000001</v>
      </c>
      <c r="F4">
        <f t="shared" si="1"/>
        <v>14</v>
      </c>
    </row>
    <row r="5" spans="2:6" x14ac:dyDescent="0.3">
      <c r="B5">
        <v>40.5</v>
      </c>
      <c r="C5">
        <v>120.75</v>
      </c>
      <c r="D5">
        <v>0.89690899999999996</v>
      </c>
      <c r="E5">
        <f t="shared" si="0"/>
        <v>-0.89690899999999996</v>
      </c>
      <c r="F5">
        <f t="shared" si="1"/>
        <v>12.074999999999999</v>
      </c>
    </row>
    <row r="6" spans="2:6" x14ac:dyDescent="0.3">
      <c r="B6">
        <v>49.5</v>
      </c>
      <c r="C6">
        <v>104.25</v>
      </c>
      <c r="D6">
        <v>0.90354461437908495</v>
      </c>
      <c r="E6">
        <f t="shared" si="0"/>
        <v>-0.90354461437908495</v>
      </c>
      <c r="F6">
        <f t="shared" si="1"/>
        <v>10.425000000000001</v>
      </c>
    </row>
    <row r="7" spans="2:6" x14ac:dyDescent="0.3">
      <c r="B7">
        <v>58.5</v>
      </c>
      <c r="C7">
        <v>88.25</v>
      </c>
      <c r="D7">
        <v>1.0998585555555556</v>
      </c>
      <c r="E7">
        <f t="shared" si="0"/>
        <v>-1.0998585555555556</v>
      </c>
      <c r="F7">
        <f t="shared" si="1"/>
        <v>8.8249999999999993</v>
      </c>
    </row>
    <row r="8" spans="2:6" x14ac:dyDescent="0.3">
      <c r="B8">
        <v>67.5</v>
      </c>
      <c r="C8">
        <v>73.25</v>
      </c>
      <c r="D8">
        <v>1.5684662337662338</v>
      </c>
      <c r="E8">
        <f t="shared" si="0"/>
        <v>-1.5684662337662338</v>
      </c>
      <c r="F8">
        <f t="shared" si="1"/>
        <v>7.3250000000000002</v>
      </c>
    </row>
    <row r="9" spans="2:6" x14ac:dyDescent="0.3">
      <c r="B9">
        <v>76.5</v>
      </c>
      <c r="C9">
        <v>60</v>
      </c>
      <c r="D9">
        <v>1.5944433760683763</v>
      </c>
      <c r="E9">
        <f t="shared" si="0"/>
        <v>-1.5944433760683763</v>
      </c>
      <c r="F9">
        <f t="shared" si="1"/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32-857C-7E40-8A44-B791DF4544F2}">
  <dimension ref="A1:E9"/>
  <sheetViews>
    <sheetView workbookViewId="0">
      <selection activeCell="C2" sqref="C2:C9"/>
    </sheetView>
  </sheetViews>
  <sheetFormatPr baseColWidth="10" defaultRowHeight="14.4" x14ac:dyDescent="0.3"/>
  <sheetData>
    <row r="1" spans="1:5" x14ac:dyDescent="0.3">
      <c r="C1" t="s">
        <v>29</v>
      </c>
      <c r="D1" t="s">
        <v>30</v>
      </c>
    </row>
    <row r="2" spans="1:5" ht="15" thickBot="1" x14ac:dyDescent="0.35">
      <c r="A2">
        <v>4.5</v>
      </c>
      <c r="B2">
        <v>148</v>
      </c>
      <c r="C2">
        <f t="shared" ref="C2:C9" si="0">B2/10</f>
        <v>14.8</v>
      </c>
      <c r="D2" s="19">
        <v>0.30678577777777777</v>
      </c>
      <c r="E2">
        <f>D2*-1</f>
        <v>-0.30678577777777777</v>
      </c>
    </row>
    <row r="3" spans="1:5" ht="15" thickBot="1" x14ac:dyDescent="0.35">
      <c r="A3">
        <v>13.5</v>
      </c>
      <c r="B3">
        <v>134.75</v>
      </c>
      <c r="C3">
        <f t="shared" si="0"/>
        <v>13.475</v>
      </c>
      <c r="D3" s="20">
        <v>0.32069999999999999</v>
      </c>
      <c r="E3">
        <f t="shared" ref="E3:E9" si="1">D3*-1</f>
        <v>-0.32069999999999999</v>
      </c>
    </row>
    <row r="4" spans="1:5" x14ac:dyDescent="0.3">
      <c r="A4">
        <v>31.5</v>
      </c>
      <c r="B4">
        <v>121.75</v>
      </c>
      <c r="C4">
        <f t="shared" si="0"/>
        <v>12.175000000000001</v>
      </c>
      <c r="D4">
        <v>0.45376555555555559</v>
      </c>
      <c r="E4">
        <f t="shared" si="1"/>
        <v>-0.45376555555555559</v>
      </c>
    </row>
    <row r="5" spans="1:5" ht="15" thickBot="1" x14ac:dyDescent="0.35">
      <c r="A5">
        <v>40.5</v>
      </c>
      <c r="B5">
        <v>109.25</v>
      </c>
      <c r="C5">
        <f t="shared" si="0"/>
        <v>10.925000000000001</v>
      </c>
      <c r="D5" s="21">
        <f>AVERAGE(D4:D4)</f>
        <v>0.45376555555555559</v>
      </c>
      <c r="E5">
        <f t="shared" si="1"/>
        <v>-0.45376555555555559</v>
      </c>
    </row>
    <row r="6" spans="1:5" x14ac:dyDescent="0.3">
      <c r="A6">
        <v>49.5</v>
      </c>
      <c r="B6">
        <v>97.25</v>
      </c>
      <c r="C6">
        <f t="shared" si="0"/>
        <v>9.7249999999999996</v>
      </c>
      <c r="D6">
        <v>1.0090245726495726</v>
      </c>
      <c r="E6">
        <f t="shared" si="1"/>
        <v>-1.0090245726495726</v>
      </c>
    </row>
    <row r="7" spans="1:5" x14ac:dyDescent="0.3">
      <c r="A7">
        <v>58.5</v>
      </c>
      <c r="B7">
        <v>81.75</v>
      </c>
      <c r="C7">
        <f t="shared" si="0"/>
        <v>8.1750000000000007</v>
      </c>
      <c r="D7">
        <v>2.2535793939393938</v>
      </c>
      <c r="E7">
        <f t="shared" si="1"/>
        <v>-2.2535793939393938</v>
      </c>
    </row>
    <row r="8" spans="1:5" x14ac:dyDescent="0.3">
      <c r="A8">
        <v>67.5</v>
      </c>
      <c r="B8">
        <v>74</v>
      </c>
      <c r="C8">
        <f t="shared" si="0"/>
        <v>7.4</v>
      </c>
      <c r="D8">
        <v>4.1324646464646468</v>
      </c>
      <c r="E8">
        <f t="shared" si="1"/>
        <v>-4.1324646464646468</v>
      </c>
    </row>
    <row r="9" spans="1:5" x14ac:dyDescent="0.3">
      <c r="A9">
        <v>76.5</v>
      </c>
      <c r="B9">
        <v>58.75</v>
      </c>
      <c r="C9">
        <f t="shared" si="0"/>
        <v>5.875</v>
      </c>
      <c r="D9">
        <v>3.7218974969474972</v>
      </c>
      <c r="E9">
        <f t="shared" si="1"/>
        <v>-3.7218974969474972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9"/>
  <sheetViews>
    <sheetView zoomScale="85" zoomScaleNormal="85" workbookViewId="0">
      <selection activeCell="J3" sqref="J3"/>
    </sheetView>
  </sheetViews>
  <sheetFormatPr baseColWidth="10" defaultColWidth="11.44140625" defaultRowHeight="15.6" x14ac:dyDescent="0.3"/>
  <cols>
    <col min="1" max="1" width="20.33203125" style="4" bestFit="1" customWidth="1"/>
    <col min="2" max="2" width="11.33203125" style="4" bestFit="1" customWidth="1"/>
    <col min="3" max="3" width="18" style="4" bestFit="1" customWidth="1"/>
    <col min="4" max="4" width="35.33203125" style="4" bestFit="1" customWidth="1"/>
    <col min="5" max="5" width="29.77734375" style="4" bestFit="1" customWidth="1"/>
    <col min="6" max="6" width="29.44140625" style="4" bestFit="1" customWidth="1"/>
    <col min="7" max="7" width="18.44140625" style="4" bestFit="1" customWidth="1"/>
    <col min="8" max="8" width="18.44140625" style="4" customWidth="1"/>
    <col min="9" max="9" width="26.44140625" style="4" bestFit="1" customWidth="1"/>
    <col min="10" max="10" width="24.44140625" style="4" bestFit="1" customWidth="1"/>
    <col min="11" max="11" width="34.6640625" style="4" bestFit="1" customWidth="1"/>
    <col min="12" max="16384" width="11.44140625" style="4"/>
  </cols>
  <sheetData>
    <row r="1" spans="1:11" x14ac:dyDescent="0.3">
      <c r="D1" s="4" t="s">
        <v>21</v>
      </c>
      <c r="E1" s="4" t="s">
        <v>21</v>
      </c>
      <c r="F1" s="4" t="s">
        <v>21</v>
      </c>
      <c r="G1" s="4" t="s">
        <v>21</v>
      </c>
      <c r="H1" s="4" t="s">
        <v>21</v>
      </c>
      <c r="I1" s="4" t="s">
        <v>21</v>
      </c>
      <c r="J1" s="9" t="s">
        <v>20</v>
      </c>
    </row>
    <row r="2" spans="1:11" s="8" customFormat="1" ht="16.2" thickBot="1" x14ac:dyDescent="0.35">
      <c r="A2" s="6" t="s">
        <v>27</v>
      </c>
      <c r="B2" s="6" t="s">
        <v>0</v>
      </c>
      <c r="C2" s="7" t="s">
        <v>26</v>
      </c>
      <c r="D2" s="7" t="s">
        <v>23</v>
      </c>
      <c r="E2" s="7" t="s">
        <v>2</v>
      </c>
      <c r="F2" s="7" t="s">
        <v>3</v>
      </c>
      <c r="G2" s="7" t="s">
        <v>4</v>
      </c>
      <c r="H2" s="6" t="s">
        <v>13</v>
      </c>
      <c r="I2" s="7" t="s">
        <v>5</v>
      </c>
      <c r="J2" s="7" t="s">
        <v>6</v>
      </c>
      <c r="K2" s="6" t="s">
        <v>25</v>
      </c>
    </row>
    <row r="3" spans="1:11" x14ac:dyDescent="0.3">
      <c r="A3" s="14">
        <v>50</v>
      </c>
      <c r="B3" s="13" t="s">
        <v>22</v>
      </c>
      <c r="C3" s="13">
        <v>20</v>
      </c>
      <c r="D3" s="13">
        <v>130</v>
      </c>
      <c r="E3" s="13">
        <v>-100</v>
      </c>
      <c r="F3" s="13">
        <v>-0.52112000000000003</v>
      </c>
      <c r="G3" s="13">
        <v>1790</v>
      </c>
      <c r="H3" s="13">
        <v>0.3</v>
      </c>
      <c r="I3" s="13">
        <v>200</v>
      </c>
      <c r="J3" s="13">
        <f t="shared" ref="J3:J34" si="0">(D3*I3*I3*(E3-F3))/(6*G3*(1-H3)*E3*F3)</f>
        <v>-1320.3655000386752</v>
      </c>
      <c r="K3" s="4">
        <v>50</v>
      </c>
    </row>
    <row r="4" spans="1:11" s="16" customFormat="1" x14ac:dyDescent="0.3">
      <c r="A4" s="14">
        <v>50</v>
      </c>
      <c r="B4" s="15" t="s">
        <v>22</v>
      </c>
      <c r="C4" s="15">
        <v>20</v>
      </c>
      <c r="D4" s="15">
        <v>130</v>
      </c>
      <c r="E4" s="15">
        <v>-100</v>
      </c>
      <c r="F4" s="15">
        <v>-0.52854000000000001</v>
      </c>
      <c r="G4" s="13">
        <v>1790</v>
      </c>
      <c r="H4" s="15">
        <v>0.3</v>
      </c>
      <c r="I4" s="15">
        <v>200</v>
      </c>
      <c r="J4" s="15">
        <f t="shared" si="0"/>
        <v>-1301.7322193589989</v>
      </c>
      <c r="K4" s="16">
        <v>50</v>
      </c>
    </row>
    <row r="5" spans="1:11" s="16" customFormat="1" x14ac:dyDescent="0.3">
      <c r="A5" s="14">
        <v>50</v>
      </c>
      <c r="B5" s="15" t="s">
        <v>22</v>
      </c>
      <c r="C5" s="15">
        <v>20</v>
      </c>
      <c r="D5" s="15">
        <v>130</v>
      </c>
      <c r="E5" s="15">
        <v>-100</v>
      </c>
      <c r="F5" s="15">
        <v>-0.52049000000000001</v>
      </c>
      <c r="G5" s="13">
        <v>1790</v>
      </c>
      <c r="H5" s="15">
        <v>0.3</v>
      </c>
      <c r="I5" s="15">
        <v>200</v>
      </c>
      <c r="J5" s="15">
        <f t="shared" si="0"/>
        <v>-1321.9720396588866</v>
      </c>
      <c r="K5" s="16">
        <v>50</v>
      </c>
    </row>
    <row r="6" spans="1:11" s="16" customFormat="1" x14ac:dyDescent="0.3">
      <c r="A6" s="14">
        <v>50</v>
      </c>
      <c r="B6" s="15" t="s">
        <v>22</v>
      </c>
      <c r="C6" s="15">
        <v>40</v>
      </c>
      <c r="D6" s="15">
        <v>130</v>
      </c>
      <c r="E6" s="15">
        <v>-100</v>
      </c>
      <c r="F6" s="15">
        <v>-0.51437999999999995</v>
      </c>
      <c r="G6" s="13">
        <v>1790</v>
      </c>
      <c r="H6" s="15">
        <v>0.3</v>
      </c>
      <c r="I6" s="15">
        <v>200</v>
      </c>
      <c r="J6" s="15">
        <f t="shared" si="0"/>
        <v>-1337.7570826271342</v>
      </c>
      <c r="K6" s="16">
        <v>50</v>
      </c>
    </row>
    <row r="7" spans="1:11" s="16" customFormat="1" x14ac:dyDescent="0.3">
      <c r="A7" s="14">
        <v>50</v>
      </c>
      <c r="B7" s="15" t="s">
        <v>22</v>
      </c>
      <c r="C7" s="17">
        <v>40</v>
      </c>
      <c r="D7" s="15">
        <v>130</v>
      </c>
      <c r="E7" s="15">
        <v>-100</v>
      </c>
      <c r="F7" s="15">
        <v>-0.52271999999999996</v>
      </c>
      <c r="G7" s="13">
        <v>1790</v>
      </c>
      <c r="H7" s="15">
        <v>0.3</v>
      </c>
      <c r="I7" s="15">
        <v>200</v>
      </c>
      <c r="J7" s="15">
        <f t="shared" si="0"/>
        <v>-1316.3028057221388</v>
      </c>
      <c r="K7" s="16">
        <v>50</v>
      </c>
    </row>
    <row r="8" spans="1:11" s="16" customFormat="1" x14ac:dyDescent="0.3">
      <c r="A8" s="14">
        <v>50</v>
      </c>
      <c r="B8" s="15" t="s">
        <v>22</v>
      </c>
      <c r="C8" s="17">
        <v>40</v>
      </c>
      <c r="D8" s="15">
        <v>130</v>
      </c>
      <c r="E8" s="15">
        <v>-100</v>
      </c>
      <c r="F8" s="15">
        <v>-0.52053000000000005</v>
      </c>
      <c r="G8" s="13">
        <v>1790</v>
      </c>
      <c r="H8" s="15">
        <v>0.3</v>
      </c>
      <c r="I8" s="15">
        <v>200</v>
      </c>
      <c r="J8" s="15">
        <f t="shared" si="0"/>
        <v>-1321.8699215275333</v>
      </c>
      <c r="K8" s="16">
        <v>50</v>
      </c>
    </row>
    <row r="9" spans="1:11" s="16" customFormat="1" x14ac:dyDescent="0.3">
      <c r="A9" s="14">
        <v>50</v>
      </c>
      <c r="B9" s="15" t="s">
        <v>22</v>
      </c>
      <c r="C9" s="17">
        <v>60</v>
      </c>
      <c r="D9" s="15">
        <v>130</v>
      </c>
      <c r="E9" s="15">
        <v>-100</v>
      </c>
      <c r="F9" s="15">
        <v>-0.49601000000000001</v>
      </c>
      <c r="G9" s="13">
        <v>1790</v>
      </c>
      <c r="H9" s="15">
        <v>0.3</v>
      </c>
      <c r="I9" s="15">
        <v>200</v>
      </c>
      <c r="J9" s="15">
        <f t="shared" si="0"/>
        <v>-1387.5578084114159</v>
      </c>
      <c r="K9" s="16">
        <v>50</v>
      </c>
    </row>
    <row r="10" spans="1:11" s="16" customFormat="1" x14ac:dyDescent="0.3">
      <c r="A10" s="14">
        <v>50</v>
      </c>
      <c r="B10" s="15" t="s">
        <v>22</v>
      </c>
      <c r="C10" s="17">
        <v>60</v>
      </c>
      <c r="D10" s="15">
        <v>130</v>
      </c>
      <c r="E10" s="15">
        <v>-100</v>
      </c>
      <c r="F10" s="15">
        <v>-0.49697999999999998</v>
      </c>
      <c r="G10" s="13">
        <v>1790</v>
      </c>
      <c r="H10" s="15">
        <v>0.3</v>
      </c>
      <c r="I10" s="15">
        <v>200</v>
      </c>
      <c r="J10" s="15">
        <f t="shared" si="0"/>
        <v>-1384.8360886131597</v>
      </c>
      <c r="K10" s="16">
        <v>50</v>
      </c>
    </row>
    <row r="11" spans="1:11" s="16" customFormat="1" x14ac:dyDescent="0.3">
      <c r="A11" s="14">
        <v>50</v>
      </c>
      <c r="B11" s="15" t="s">
        <v>22</v>
      </c>
      <c r="C11" s="15">
        <v>60</v>
      </c>
      <c r="D11" s="15">
        <v>130</v>
      </c>
      <c r="E11" s="15">
        <v>-100</v>
      </c>
      <c r="F11" s="15">
        <v>-0.50341000000000002</v>
      </c>
      <c r="G11" s="13">
        <v>1790</v>
      </c>
      <c r="H11" s="15">
        <v>0.3</v>
      </c>
      <c r="I11" s="15">
        <v>200</v>
      </c>
      <c r="J11" s="15">
        <f t="shared" si="0"/>
        <v>-1367.0593844473906</v>
      </c>
      <c r="K11" s="16">
        <v>50</v>
      </c>
    </row>
    <row r="12" spans="1:11" s="16" customFormat="1" x14ac:dyDescent="0.3">
      <c r="A12" s="14">
        <v>50</v>
      </c>
      <c r="B12" s="15" t="s">
        <v>22</v>
      </c>
      <c r="C12" s="15">
        <v>80</v>
      </c>
      <c r="D12" s="15">
        <v>130</v>
      </c>
      <c r="E12" s="15">
        <v>-100</v>
      </c>
      <c r="F12" s="15">
        <v>-0.47238000000000002</v>
      </c>
      <c r="G12" s="13">
        <v>1790</v>
      </c>
      <c r="H12" s="15">
        <v>0.3</v>
      </c>
      <c r="I12" s="15">
        <v>200</v>
      </c>
      <c r="J12" s="15">
        <f t="shared" si="0"/>
        <v>-1457.3140076951634</v>
      </c>
      <c r="K12" s="16">
        <v>50</v>
      </c>
    </row>
    <row r="13" spans="1:11" s="16" customFormat="1" x14ac:dyDescent="0.3">
      <c r="A13" s="14">
        <v>50</v>
      </c>
      <c r="B13" s="15" t="s">
        <v>22</v>
      </c>
      <c r="C13" s="15">
        <v>80</v>
      </c>
      <c r="D13" s="15">
        <v>130</v>
      </c>
      <c r="E13" s="15">
        <v>-100</v>
      </c>
      <c r="F13" s="15">
        <v>-0.47166999999999998</v>
      </c>
      <c r="G13" s="13">
        <v>1790</v>
      </c>
      <c r="H13" s="15">
        <v>0.3</v>
      </c>
      <c r="I13" s="15">
        <v>200</v>
      </c>
      <c r="J13" s="15">
        <f t="shared" si="0"/>
        <v>-1459.5180991701714</v>
      </c>
      <c r="K13" s="16">
        <v>50</v>
      </c>
    </row>
    <row r="14" spans="1:11" s="16" customFormat="1" x14ac:dyDescent="0.3">
      <c r="A14" s="14">
        <v>50</v>
      </c>
      <c r="B14" s="15" t="s">
        <v>22</v>
      </c>
      <c r="C14" s="15">
        <v>80</v>
      </c>
      <c r="D14" s="15">
        <v>130</v>
      </c>
      <c r="E14" s="15">
        <v>-100</v>
      </c>
      <c r="F14" s="15">
        <v>-0.47149999999999997</v>
      </c>
      <c r="G14" s="13">
        <v>1790</v>
      </c>
      <c r="H14" s="15">
        <v>0.3</v>
      </c>
      <c r="I14" s="15">
        <v>200</v>
      </c>
      <c r="J14" s="15">
        <f t="shared" si="0"/>
        <v>-1460.0468243483226</v>
      </c>
      <c r="K14" s="16">
        <v>50</v>
      </c>
    </row>
    <row r="15" spans="1:11" s="16" customFormat="1" x14ac:dyDescent="0.3">
      <c r="A15" s="14">
        <v>50</v>
      </c>
      <c r="B15" s="15" t="s">
        <v>22</v>
      </c>
      <c r="C15" s="15">
        <v>100</v>
      </c>
      <c r="D15" s="15">
        <v>130</v>
      </c>
      <c r="E15" s="15">
        <v>-100</v>
      </c>
      <c r="F15" s="15">
        <v>-0.46955000000000002</v>
      </c>
      <c r="G15" s="13">
        <v>1790</v>
      </c>
      <c r="H15" s="15">
        <v>0.3</v>
      </c>
      <c r="I15" s="15">
        <v>200</v>
      </c>
      <c r="J15" s="15">
        <f t="shared" si="0"/>
        <v>-1466.1389954422809</v>
      </c>
      <c r="K15" s="16">
        <v>50</v>
      </c>
    </row>
    <row r="16" spans="1:11" s="16" customFormat="1" x14ac:dyDescent="0.3">
      <c r="A16" s="14">
        <v>50</v>
      </c>
      <c r="B16" s="15" t="s">
        <v>22</v>
      </c>
      <c r="C16" s="15">
        <v>100</v>
      </c>
      <c r="D16" s="15">
        <v>130</v>
      </c>
      <c r="E16" s="15">
        <v>-100</v>
      </c>
      <c r="F16" s="15">
        <v>-0.45523000000000002</v>
      </c>
      <c r="G16" s="13">
        <v>1790</v>
      </c>
      <c r="H16" s="15">
        <v>0.3</v>
      </c>
      <c r="I16" s="15">
        <v>200</v>
      </c>
      <c r="J16" s="15">
        <f t="shared" si="0"/>
        <v>-1512.4763590470102</v>
      </c>
      <c r="K16" s="16">
        <v>50</v>
      </c>
    </row>
    <row r="17" spans="1:11" s="16" customFormat="1" x14ac:dyDescent="0.3">
      <c r="A17" s="14">
        <v>50</v>
      </c>
      <c r="B17" s="15" t="s">
        <v>22</v>
      </c>
      <c r="C17" s="15">
        <v>100</v>
      </c>
      <c r="D17" s="15">
        <v>130</v>
      </c>
      <c r="E17" s="15">
        <v>-100</v>
      </c>
      <c r="F17" s="15">
        <v>-0.46478999999999998</v>
      </c>
      <c r="G17" s="13">
        <v>1790</v>
      </c>
      <c r="H17" s="15">
        <v>0.3</v>
      </c>
      <c r="I17" s="15">
        <v>200</v>
      </c>
      <c r="J17" s="15">
        <f t="shared" si="0"/>
        <v>-1481.2248304822178</v>
      </c>
      <c r="K17" s="16">
        <v>50</v>
      </c>
    </row>
    <row r="18" spans="1:11" s="16" customFormat="1" x14ac:dyDescent="0.3">
      <c r="A18" s="14">
        <v>50</v>
      </c>
      <c r="B18" s="15" t="s">
        <v>22</v>
      </c>
      <c r="C18" s="15">
        <v>120</v>
      </c>
      <c r="D18" s="15">
        <v>130</v>
      </c>
      <c r="E18" s="15">
        <v>-100</v>
      </c>
      <c r="F18" s="15">
        <v>-0.44802999999999998</v>
      </c>
      <c r="G18" s="13">
        <v>1790</v>
      </c>
      <c r="H18" s="15">
        <v>0.3</v>
      </c>
      <c r="I18" s="15">
        <v>200</v>
      </c>
      <c r="J18" s="15">
        <f t="shared" si="0"/>
        <v>-1536.8935415213746</v>
      </c>
      <c r="K18" s="16">
        <v>50</v>
      </c>
    </row>
    <row r="19" spans="1:11" s="16" customFormat="1" x14ac:dyDescent="0.3">
      <c r="A19" s="14">
        <v>50</v>
      </c>
      <c r="B19" s="15" t="s">
        <v>22</v>
      </c>
      <c r="C19" s="15">
        <v>120</v>
      </c>
      <c r="D19" s="15">
        <v>130</v>
      </c>
      <c r="E19" s="15">
        <v>-100</v>
      </c>
      <c r="F19" s="15">
        <v>-0.45218999999999998</v>
      </c>
      <c r="G19" s="13">
        <v>1790</v>
      </c>
      <c r="H19" s="15">
        <v>0.3</v>
      </c>
      <c r="I19" s="15">
        <v>200</v>
      </c>
      <c r="J19" s="15">
        <f t="shared" si="0"/>
        <v>-1522.6909922771815</v>
      </c>
      <c r="K19" s="16">
        <v>50</v>
      </c>
    </row>
    <row r="20" spans="1:11" s="16" customFormat="1" x14ac:dyDescent="0.3">
      <c r="A20" s="14">
        <v>50</v>
      </c>
      <c r="B20" s="15" t="s">
        <v>22</v>
      </c>
      <c r="C20" s="15">
        <v>120</v>
      </c>
      <c r="D20" s="15">
        <v>130</v>
      </c>
      <c r="E20" s="15">
        <v>-100</v>
      </c>
      <c r="F20" s="15">
        <v>-0.44663000000000003</v>
      </c>
      <c r="G20" s="13">
        <v>1790</v>
      </c>
      <c r="H20" s="15">
        <v>0.3</v>
      </c>
      <c r="I20" s="15">
        <v>200</v>
      </c>
      <c r="J20" s="15">
        <f t="shared" si="0"/>
        <v>-1541.7327470932642</v>
      </c>
      <c r="K20" s="16">
        <v>50</v>
      </c>
    </row>
    <row r="21" spans="1:11" s="16" customFormat="1" x14ac:dyDescent="0.3">
      <c r="A21" s="14">
        <v>50</v>
      </c>
      <c r="B21" s="15" t="s">
        <v>22</v>
      </c>
      <c r="C21" s="15">
        <v>120</v>
      </c>
      <c r="D21" s="15">
        <v>130</v>
      </c>
      <c r="E21" s="15">
        <v>-100</v>
      </c>
      <c r="F21" s="15">
        <v>-0.44814999999999999</v>
      </c>
      <c r="G21" s="13">
        <v>1790</v>
      </c>
      <c r="H21" s="15">
        <v>0.3</v>
      </c>
      <c r="I21" s="15">
        <v>200</v>
      </c>
      <c r="J21" s="15">
        <f t="shared" si="0"/>
        <v>-1536.4801593212999</v>
      </c>
      <c r="K21" s="16">
        <v>50</v>
      </c>
    </row>
    <row r="22" spans="1:11" s="16" customFormat="1" x14ac:dyDescent="0.3">
      <c r="A22" s="14">
        <v>50</v>
      </c>
      <c r="B22" s="15" t="s">
        <v>22</v>
      </c>
      <c r="C22" s="15">
        <v>140</v>
      </c>
      <c r="D22" s="15">
        <v>130</v>
      </c>
      <c r="E22" s="15">
        <v>-100</v>
      </c>
      <c r="F22" s="15">
        <v>-0.43717</v>
      </c>
      <c r="G22" s="13">
        <v>1790</v>
      </c>
      <c r="H22" s="15">
        <v>0.3</v>
      </c>
      <c r="I22" s="15">
        <v>200</v>
      </c>
      <c r="J22" s="15">
        <f t="shared" si="0"/>
        <v>-1575.2442508179606</v>
      </c>
      <c r="K22" s="16">
        <v>50</v>
      </c>
    </row>
    <row r="23" spans="1:11" s="16" customFormat="1" x14ac:dyDescent="0.3">
      <c r="A23" s="14">
        <v>50</v>
      </c>
      <c r="B23" s="15" t="s">
        <v>22</v>
      </c>
      <c r="C23" s="15">
        <v>140</v>
      </c>
      <c r="D23" s="15">
        <v>130</v>
      </c>
      <c r="E23" s="15">
        <v>-100</v>
      </c>
      <c r="F23" s="15">
        <v>-0.43586000000000003</v>
      </c>
      <c r="G23" s="13">
        <v>1790</v>
      </c>
      <c r="H23" s="15">
        <v>0.3</v>
      </c>
      <c r="I23" s="15">
        <v>200</v>
      </c>
      <c r="J23" s="15">
        <f t="shared" si="0"/>
        <v>-1579.9995183098827</v>
      </c>
      <c r="K23" s="16">
        <v>50</v>
      </c>
    </row>
    <row r="24" spans="1:11" x14ac:dyDescent="0.3">
      <c r="A24" s="14">
        <v>50</v>
      </c>
      <c r="B24" s="15" t="s">
        <v>22</v>
      </c>
      <c r="C24" s="13">
        <v>140</v>
      </c>
      <c r="D24" s="15">
        <v>130</v>
      </c>
      <c r="E24" s="15">
        <v>-100</v>
      </c>
      <c r="F24" s="13">
        <v>-0.438</v>
      </c>
      <c r="G24" s="13">
        <v>1790</v>
      </c>
      <c r="H24" s="15">
        <v>0.3</v>
      </c>
      <c r="I24" s="15">
        <v>200</v>
      </c>
      <c r="J24" s="15">
        <f t="shared" si="0"/>
        <v>-1572.2460918756933</v>
      </c>
      <c r="K24" s="16">
        <v>50</v>
      </c>
    </row>
    <row r="25" spans="1:11" x14ac:dyDescent="0.3">
      <c r="A25" s="14">
        <v>50</v>
      </c>
      <c r="B25" s="15" t="s">
        <v>22</v>
      </c>
      <c r="C25" s="13">
        <v>160</v>
      </c>
      <c r="D25" s="15">
        <v>130</v>
      </c>
      <c r="E25" s="15">
        <v>-100</v>
      </c>
      <c r="F25" s="13">
        <v>-0.42301</v>
      </c>
      <c r="G25" s="13">
        <v>1790</v>
      </c>
      <c r="H25" s="15">
        <v>0.3</v>
      </c>
      <c r="I25" s="15">
        <v>200</v>
      </c>
      <c r="J25" s="15">
        <f t="shared" si="0"/>
        <v>-1628.2061182284763</v>
      </c>
      <c r="K25" s="16">
        <v>50</v>
      </c>
    </row>
    <row r="26" spans="1:11" x14ac:dyDescent="0.3">
      <c r="A26" s="14">
        <v>50</v>
      </c>
      <c r="B26" s="15" t="s">
        <v>22</v>
      </c>
      <c r="C26" s="13">
        <v>160</v>
      </c>
      <c r="D26" s="15">
        <v>130</v>
      </c>
      <c r="E26" s="15">
        <v>-100</v>
      </c>
      <c r="F26" s="13">
        <v>-0.42473</v>
      </c>
      <c r="G26" s="13">
        <v>1790</v>
      </c>
      <c r="H26" s="15">
        <v>0.3</v>
      </c>
      <c r="I26" s="15">
        <v>200</v>
      </c>
      <c r="J26" s="15">
        <f t="shared" si="0"/>
        <v>-1621.5844731730015</v>
      </c>
      <c r="K26" s="16">
        <v>50</v>
      </c>
    </row>
    <row r="27" spans="1:11" x14ac:dyDescent="0.3">
      <c r="A27" s="14">
        <v>50</v>
      </c>
      <c r="B27" s="15" t="s">
        <v>22</v>
      </c>
      <c r="C27" s="13">
        <v>160</v>
      </c>
      <c r="D27" s="15">
        <v>130</v>
      </c>
      <c r="E27" s="15">
        <v>-100</v>
      </c>
      <c r="F27" s="13">
        <v>-0.42486000000000002</v>
      </c>
      <c r="G27" s="13">
        <v>1790</v>
      </c>
      <c r="H27" s="15">
        <v>0.3</v>
      </c>
      <c r="I27" s="15">
        <v>200</v>
      </c>
      <c r="J27" s="15">
        <f t="shared" si="0"/>
        <v>-1621.0861792483554</v>
      </c>
      <c r="K27" s="16">
        <v>50</v>
      </c>
    </row>
    <row r="28" spans="1:11" x14ac:dyDescent="0.3">
      <c r="A28" s="14">
        <v>50</v>
      </c>
      <c r="B28" s="15" t="s">
        <v>22</v>
      </c>
      <c r="C28" s="13">
        <v>180</v>
      </c>
      <c r="D28" s="15">
        <v>130</v>
      </c>
      <c r="E28" s="15">
        <v>-100</v>
      </c>
      <c r="F28" s="13">
        <v>-0.41261999999999999</v>
      </c>
      <c r="G28" s="13">
        <v>1790</v>
      </c>
      <c r="H28" s="15">
        <v>0.3</v>
      </c>
      <c r="I28" s="15">
        <v>200</v>
      </c>
      <c r="J28" s="15">
        <f t="shared" si="0"/>
        <v>-1669.3794167260496</v>
      </c>
      <c r="K28" s="16">
        <v>50</v>
      </c>
    </row>
    <row r="29" spans="1:11" x14ac:dyDescent="0.3">
      <c r="A29" s="14">
        <v>50</v>
      </c>
      <c r="B29" s="15" t="s">
        <v>22</v>
      </c>
      <c r="C29" s="13">
        <v>180</v>
      </c>
      <c r="D29" s="15">
        <v>130</v>
      </c>
      <c r="E29" s="15">
        <v>-100</v>
      </c>
      <c r="F29" s="13">
        <v>-0.41538000000000003</v>
      </c>
      <c r="G29" s="13">
        <v>1790</v>
      </c>
      <c r="H29" s="15">
        <v>0.3</v>
      </c>
      <c r="I29" s="15">
        <v>200</v>
      </c>
      <c r="J29" s="15">
        <f t="shared" si="0"/>
        <v>-1658.2412363280446</v>
      </c>
      <c r="K29" s="16">
        <v>50</v>
      </c>
    </row>
    <row r="30" spans="1:11" x14ac:dyDescent="0.3">
      <c r="A30" s="14">
        <v>50</v>
      </c>
      <c r="B30" s="15" t="s">
        <v>22</v>
      </c>
      <c r="C30" s="13">
        <v>180</v>
      </c>
      <c r="D30" s="15">
        <v>130</v>
      </c>
      <c r="E30" s="15">
        <v>-100</v>
      </c>
      <c r="F30" s="13">
        <v>-0.41482000000000002</v>
      </c>
      <c r="G30" s="13">
        <v>1790</v>
      </c>
      <c r="H30" s="15">
        <v>0.3</v>
      </c>
      <c r="I30" s="15">
        <v>200</v>
      </c>
      <c r="J30" s="15">
        <f t="shared" si="0"/>
        <v>-1660.4891714876821</v>
      </c>
      <c r="K30" s="16">
        <v>50</v>
      </c>
    </row>
    <row r="31" spans="1:11" x14ac:dyDescent="0.3">
      <c r="A31" s="14">
        <v>50</v>
      </c>
      <c r="B31" s="15" t="s">
        <v>22</v>
      </c>
      <c r="C31" s="13">
        <v>200</v>
      </c>
      <c r="D31" s="15">
        <v>130</v>
      </c>
      <c r="E31" s="15">
        <v>-100</v>
      </c>
      <c r="F31" s="13">
        <v>-0.39900000000000002</v>
      </c>
      <c r="G31" s="13">
        <v>1790</v>
      </c>
      <c r="H31" s="15">
        <v>0.3</v>
      </c>
      <c r="I31" s="15">
        <v>200</v>
      </c>
      <c r="J31" s="15">
        <f t="shared" si="0"/>
        <v>-1726.6003529707484</v>
      </c>
      <c r="K31" s="16">
        <v>50</v>
      </c>
    </row>
    <row r="32" spans="1:11" x14ac:dyDescent="0.3">
      <c r="A32" s="14">
        <v>50</v>
      </c>
      <c r="B32" s="15" t="s">
        <v>22</v>
      </c>
      <c r="C32" s="13">
        <v>200</v>
      </c>
      <c r="D32" s="15">
        <v>130</v>
      </c>
      <c r="E32" s="15">
        <v>-100</v>
      </c>
      <c r="F32" s="13">
        <v>-0.40106000000000003</v>
      </c>
      <c r="G32" s="13">
        <v>1790</v>
      </c>
      <c r="H32" s="15">
        <v>0.3</v>
      </c>
      <c r="I32" s="15">
        <v>200</v>
      </c>
      <c r="J32" s="15">
        <f t="shared" si="0"/>
        <v>-1717.6963356230756</v>
      </c>
      <c r="K32" s="16">
        <v>50</v>
      </c>
    </row>
    <row r="33" spans="1:11" x14ac:dyDescent="0.3">
      <c r="A33" s="14">
        <v>50</v>
      </c>
      <c r="B33" s="15" t="s">
        <v>22</v>
      </c>
      <c r="C33" s="13">
        <v>200</v>
      </c>
      <c r="D33" s="15">
        <v>130</v>
      </c>
      <c r="E33" s="15">
        <v>-100</v>
      </c>
      <c r="F33" s="13">
        <v>-0.39518999999999999</v>
      </c>
      <c r="G33" s="13">
        <v>1790</v>
      </c>
      <c r="H33" s="15">
        <v>0.3</v>
      </c>
      <c r="I33" s="15">
        <v>200</v>
      </c>
      <c r="J33" s="15">
        <f t="shared" si="0"/>
        <v>-1743.3130736828375</v>
      </c>
      <c r="K33" s="16">
        <v>50</v>
      </c>
    </row>
    <row r="34" spans="1:11" x14ac:dyDescent="0.3">
      <c r="A34" s="14">
        <v>50</v>
      </c>
      <c r="B34" s="15" t="s">
        <v>22</v>
      </c>
      <c r="C34" s="13">
        <v>200</v>
      </c>
      <c r="D34" s="15">
        <v>130</v>
      </c>
      <c r="E34" s="15">
        <v>-100</v>
      </c>
      <c r="F34" s="13">
        <v>-0.39828000000000002</v>
      </c>
      <c r="G34" s="13">
        <v>1790</v>
      </c>
      <c r="H34" s="15">
        <v>0.3</v>
      </c>
      <c r="I34" s="15">
        <v>200</v>
      </c>
      <c r="J34" s="15">
        <f t="shared" si="0"/>
        <v>-1729.7341590921303</v>
      </c>
      <c r="K34" s="16">
        <v>50</v>
      </c>
    </row>
    <row r="35" spans="1:11" x14ac:dyDescent="0.3">
      <c r="B35" s="13"/>
      <c r="C35" s="13"/>
      <c r="D35" s="13"/>
      <c r="E35" s="13"/>
      <c r="F35" s="13"/>
      <c r="G35" s="13"/>
      <c r="H35" s="13"/>
      <c r="I35" s="13"/>
      <c r="J35" s="13"/>
    </row>
    <row r="36" spans="1:11" x14ac:dyDescent="0.3">
      <c r="B36" s="13"/>
      <c r="C36" s="13"/>
      <c r="D36" s="13"/>
      <c r="E36" s="13"/>
      <c r="F36" s="13"/>
      <c r="G36" s="13"/>
      <c r="H36" s="13"/>
      <c r="I36" s="13"/>
      <c r="J36" s="13"/>
    </row>
    <row r="37" spans="1:11" x14ac:dyDescent="0.3">
      <c r="B37" s="13"/>
      <c r="C37" s="13"/>
      <c r="D37" s="13"/>
      <c r="E37" s="13"/>
      <c r="F37" s="13"/>
      <c r="G37" s="13"/>
      <c r="H37" s="13"/>
      <c r="I37" s="13"/>
      <c r="J37" s="13"/>
    </row>
    <row r="38" spans="1:11" x14ac:dyDescent="0.3">
      <c r="B38" s="13"/>
      <c r="C38" s="13"/>
      <c r="D38" s="13"/>
      <c r="E38" s="13"/>
      <c r="F38" s="13"/>
      <c r="G38" s="13"/>
      <c r="H38" s="13"/>
      <c r="I38" s="13"/>
      <c r="J38" s="13"/>
    </row>
    <row r="39" spans="1:11" x14ac:dyDescent="0.3">
      <c r="B39" s="13"/>
      <c r="C39" s="13"/>
      <c r="D39" s="13"/>
      <c r="E39" s="13"/>
      <c r="F39" s="13"/>
      <c r="G39" s="13"/>
      <c r="H39" s="13"/>
      <c r="I39" s="13"/>
      <c r="J39" s="13"/>
    </row>
    <row r="40" spans="1:11" x14ac:dyDescent="0.3">
      <c r="B40" s="13"/>
      <c r="C40" s="13"/>
      <c r="D40" s="13"/>
      <c r="E40" s="13"/>
      <c r="F40" s="13"/>
      <c r="G40" s="13"/>
      <c r="H40" s="13"/>
      <c r="I40" s="13"/>
      <c r="J40" s="13"/>
    </row>
    <row r="41" spans="1:11" x14ac:dyDescent="0.3">
      <c r="B41" s="13"/>
      <c r="C41" s="13"/>
      <c r="D41" s="13"/>
      <c r="E41" s="13"/>
      <c r="F41" s="13"/>
      <c r="G41" s="13"/>
      <c r="H41" s="13"/>
      <c r="I41" s="13"/>
      <c r="J41" s="13"/>
    </row>
    <row r="42" spans="1:11" x14ac:dyDescent="0.3">
      <c r="B42" s="13"/>
      <c r="C42" s="13"/>
      <c r="D42" s="13"/>
      <c r="E42" s="13"/>
      <c r="F42" s="13"/>
      <c r="G42" s="13"/>
      <c r="H42" s="13"/>
      <c r="I42" s="13"/>
      <c r="J42" s="13"/>
    </row>
    <row r="43" spans="1:11" x14ac:dyDescent="0.3">
      <c r="B43" s="13"/>
      <c r="C43" s="13"/>
      <c r="D43" s="13"/>
      <c r="E43" s="13"/>
      <c r="F43" s="13"/>
      <c r="G43" s="13"/>
      <c r="H43" s="13"/>
      <c r="I43" s="13"/>
      <c r="J43" s="13"/>
    </row>
    <row r="44" spans="1:11" x14ac:dyDescent="0.3">
      <c r="B44" s="13"/>
      <c r="C44" s="13"/>
      <c r="D44" s="13"/>
      <c r="E44" s="13"/>
      <c r="F44" s="13"/>
      <c r="G44" s="13"/>
      <c r="H44" s="13"/>
      <c r="I44" s="13"/>
      <c r="J44" s="13"/>
    </row>
    <row r="45" spans="1:11" x14ac:dyDescent="0.3">
      <c r="B45" s="13"/>
      <c r="C45" s="13"/>
      <c r="D45" s="13"/>
      <c r="E45" s="13"/>
      <c r="F45" s="13"/>
      <c r="G45" s="13"/>
      <c r="H45" s="13"/>
      <c r="I45" s="13"/>
      <c r="J45" s="13"/>
    </row>
    <row r="46" spans="1:11" x14ac:dyDescent="0.3">
      <c r="B46" s="13"/>
      <c r="C46" s="13"/>
      <c r="D46" s="13"/>
      <c r="E46" s="13"/>
      <c r="F46" s="13"/>
      <c r="G46" s="13"/>
      <c r="H46" s="13"/>
      <c r="I46" s="13"/>
      <c r="J46" s="13"/>
    </row>
    <row r="47" spans="1:11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1:11" x14ac:dyDescent="0.3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3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3">
      <c r="B50" s="13"/>
      <c r="C50" s="13"/>
      <c r="D50" s="13"/>
      <c r="E50" s="13"/>
      <c r="F50" s="13"/>
      <c r="G50" s="13"/>
      <c r="H50" s="13"/>
      <c r="I50" s="13"/>
      <c r="J50" s="13"/>
    </row>
    <row r="51" spans="2:10" x14ac:dyDescent="0.3">
      <c r="B51" s="13"/>
      <c r="C51" s="13"/>
      <c r="D51" s="13"/>
      <c r="E51" s="13"/>
      <c r="F51" s="13"/>
      <c r="G51" s="13"/>
      <c r="H51" s="13"/>
      <c r="I51" s="13"/>
      <c r="J51" s="13"/>
    </row>
    <row r="52" spans="2:10" x14ac:dyDescent="0.3">
      <c r="B52" s="13"/>
      <c r="C52" s="13"/>
      <c r="D52" s="13"/>
      <c r="E52" s="13"/>
      <c r="F52" s="13"/>
      <c r="G52" s="13"/>
      <c r="H52" s="13"/>
      <c r="I52" s="13"/>
      <c r="J52" s="13"/>
    </row>
    <row r="53" spans="2:10" x14ac:dyDescent="0.3">
      <c r="B53" s="13"/>
      <c r="C53" s="13"/>
      <c r="D53" s="13"/>
      <c r="E53" s="13"/>
      <c r="F53" s="13"/>
      <c r="G53" s="13"/>
      <c r="H53" s="13"/>
      <c r="I53" s="13"/>
      <c r="J53" s="13"/>
    </row>
    <row r="54" spans="2:10" x14ac:dyDescent="0.3">
      <c r="B54" s="13"/>
      <c r="C54" s="13"/>
      <c r="D54" s="13"/>
      <c r="E54" s="13"/>
      <c r="F54" s="13"/>
      <c r="G54" s="13"/>
      <c r="H54" s="13"/>
      <c r="I54" s="13"/>
      <c r="J54" s="13"/>
    </row>
    <row r="55" spans="2:10" x14ac:dyDescent="0.3">
      <c r="B55" s="13"/>
      <c r="C55" s="13"/>
      <c r="D55" s="13"/>
      <c r="E55" s="13"/>
      <c r="F55" s="13"/>
      <c r="G55" s="13"/>
      <c r="H55" s="13"/>
      <c r="I55" s="13"/>
      <c r="J55" s="13"/>
    </row>
    <row r="56" spans="2:10" x14ac:dyDescent="0.3">
      <c r="B56" s="13"/>
      <c r="C56" s="13"/>
      <c r="D56" s="13"/>
      <c r="E56" s="13"/>
      <c r="F56" s="13"/>
      <c r="G56" s="13"/>
      <c r="H56" s="13"/>
      <c r="I56" s="13"/>
      <c r="J56" s="13"/>
    </row>
    <row r="57" spans="2:10" x14ac:dyDescent="0.3">
      <c r="B57" s="13"/>
      <c r="C57" s="13"/>
      <c r="D57" s="13"/>
      <c r="E57" s="13"/>
      <c r="F57" s="13"/>
      <c r="G57" s="13"/>
      <c r="H57" s="13"/>
      <c r="I57" s="13"/>
      <c r="J57" s="13"/>
    </row>
    <row r="58" spans="2:10" x14ac:dyDescent="0.3">
      <c r="B58" s="13"/>
      <c r="C58" s="13"/>
      <c r="D58" s="13"/>
      <c r="E58" s="13"/>
      <c r="F58" s="13"/>
      <c r="G58" s="13"/>
      <c r="H58" s="13"/>
      <c r="I58" s="13"/>
      <c r="J58" s="13"/>
    </row>
    <row r="59" spans="2:10" x14ac:dyDescent="0.3">
      <c r="B59" s="13"/>
      <c r="C59" s="13"/>
      <c r="D59" s="13"/>
      <c r="E59" s="13"/>
      <c r="F59" s="13"/>
      <c r="G59" s="13"/>
      <c r="H59" s="13"/>
      <c r="I59" s="13"/>
      <c r="J59" s="13"/>
    </row>
    <row r="60" spans="2:10" x14ac:dyDescent="0.3">
      <c r="B60" s="13"/>
      <c r="C60" s="13"/>
      <c r="D60" s="13"/>
      <c r="E60" s="13"/>
      <c r="F60" s="13"/>
      <c r="G60" s="13"/>
      <c r="H60" s="13"/>
      <c r="I60" s="13"/>
      <c r="J60" s="13"/>
    </row>
    <row r="61" spans="2:10" x14ac:dyDescent="0.3">
      <c r="B61" s="13"/>
      <c r="C61" s="13"/>
      <c r="D61" s="13"/>
      <c r="E61" s="13"/>
      <c r="F61" s="13"/>
      <c r="G61" s="13"/>
      <c r="H61" s="13"/>
      <c r="I61" s="13"/>
      <c r="J61" s="13"/>
    </row>
    <row r="62" spans="2:10" x14ac:dyDescent="0.3">
      <c r="B62" s="13"/>
      <c r="C62" s="13"/>
      <c r="D62" s="13"/>
      <c r="E62" s="13"/>
      <c r="F62" s="13"/>
      <c r="G62" s="13"/>
      <c r="H62" s="13"/>
      <c r="I62" s="13"/>
      <c r="J62" s="13"/>
    </row>
    <row r="63" spans="2:10" x14ac:dyDescent="0.3">
      <c r="B63" s="13"/>
      <c r="C63" s="13"/>
      <c r="D63" s="13"/>
      <c r="E63" s="13"/>
      <c r="F63" s="13"/>
      <c r="G63" s="13"/>
      <c r="H63" s="13"/>
      <c r="I63" s="13"/>
      <c r="J63" s="13"/>
    </row>
    <row r="64" spans="2:10" x14ac:dyDescent="0.3">
      <c r="B64" s="13"/>
      <c r="C64" s="13"/>
      <c r="D64" s="13"/>
      <c r="E64" s="13"/>
      <c r="F64" s="13"/>
      <c r="G64" s="13"/>
      <c r="H64" s="13"/>
      <c r="I64" s="13"/>
      <c r="J64" s="13"/>
    </row>
    <row r="65" spans="2:10" x14ac:dyDescent="0.3">
      <c r="B65" s="13"/>
      <c r="C65" s="13"/>
      <c r="D65" s="13"/>
      <c r="E65" s="13"/>
      <c r="F65" s="13"/>
      <c r="G65" s="13"/>
      <c r="H65" s="13"/>
      <c r="I65" s="13"/>
      <c r="J65" s="13"/>
    </row>
    <row r="66" spans="2:10" x14ac:dyDescent="0.3">
      <c r="B66" s="13"/>
      <c r="C66" s="13"/>
      <c r="D66" s="13"/>
      <c r="E66" s="13"/>
      <c r="F66" s="13"/>
      <c r="G66" s="13"/>
      <c r="H66" s="13"/>
      <c r="I66" s="13"/>
      <c r="J66" s="13"/>
    </row>
    <row r="67" spans="2:10" x14ac:dyDescent="0.3">
      <c r="B67" s="13"/>
      <c r="C67" s="13"/>
      <c r="D67" s="13"/>
      <c r="E67" s="13"/>
      <c r="F67" s="13"/>
      <c r="G67" s="13"/>
      <c r="H67" s="13"/>
      <c r="I67" s="13"/>
      <c r="J67" s="13"/>
    </row>
    <row r="68" spans="2:10" x14ac:dyDescent="0.3">
      <c r="B68" s="13"/>
      <c r="C68" s="13"/>
      <c r="D68" s="13"/>
      <c r="E68" s="13"/>
      <c r="F68" s="13"/>
      <c r="G68" s="13"/>
      <c r="H68" s="13"/>
      <c r="I68" s="13"/>
      <c r="J68" s="13"/>
    </row>
    <row r="69" spans="2:10" x14ac:dyDescent="0.3">
      <c r="B69" s="13"/>
      <c r="C69" s="13"/>
      <c r="D69" s="13"/>
      <c r="E69" s="13"/>
      <c r="F69" s="13"/>
      <c r="G69" s="13"/>
      <c r="H69" s="13"/>
      <c r="I69" s="13"/>
      <c r="J69" s="13"/>
    </row>
    <row r="70" spans="2:10" x14ac:dyDescent="0.3">
      <c r="B70" s="13"/>
      <c r="C70" s="13"/>
      <c r="D70" s="13"/>
      <c r="E70" s="13"/>
      <c r="F70" s="13"/>
      <c r="G70" s="13"/>
      <c r="H70" s="13"/>
      <c r="I70" s="13"/>
      <c r="J70" s="13"/>
    </row>
    <row r="71" spans="2:10" x14ac:dyDescent="0.3">
      <c r="B71" s="13"/>
      <c r="C71" s="13"/>
      <c r="D71" s="13"/>
      <c r="E71" s="13"/>
      <c r="F71" s="13"/>
      <c r="G71" s="13"/>
      <c r="H71" s="13"/>
      <c r="I71" s="13"/>
      <c r="J71" s="13"/>
    </row>
    <row r="72" spans="2:10" x14ac:dyDescent="0.3">
      <c r="B72" s="13"/>
      <c r="C72" s="13"/>
      <c r="D72" s="13"/>
      <c r="E72" s="13"/>
      <c r="F72" s="13"/>
      <c r="G72" s="13"/>
      <c r="H72" s="13"/>
      <c r="I72" s="13"/>
      <c r="J72" s="13"/>
    </row>
    <row r="73" spans="2:10" x14ac:dyDescent="0.3">
      <c r="B73" s="13"/>
      <c r="C73" s="13"/>
      <c r="D73" s="13"/>
      <c r="E73" s="13"/>
      <c r="F73" s="13"/>
      <c r="G73" s="13"/>
      <c r="H73" s="13"/>
      <c r="I73" s="13"/>
      <c r="J73" s="13"/>
    </row>
    <row r="74" spans="2:10" x14ac:dyDescent="0.3">
      <c r="B74" s="13"/>
      <c r="C74" s="13"/>
      <c r="D74" s="13"/>
      <c r="E74" s="13"/>
      <c r="F74" s="13"/>
      <c r="G74" s="13"/>
      <c r="H74" s="13"/>
      <c r="I74" s="13"/>
      <c r="J74" s="13"/>
    </row>
    <row r="75" spans="2:10" x14ac:dyDescent="0.3">
      <c r="B75" s="13"/>
      <c r="C75" s="13"/>
      <c r="D75" s="13"/>
      <c r="E75" s="13"/>
      <c r="F75" s="13"/>
      <c r="G75" s="13"/>
      <c r="H75" s="13"/>
      <c r="I75" s="13"/>
      <c r="J75" s="13"/>
    </row>
    <row r="76" spans="2:10" x14ac:dyDescent="0.3">
      <c r="B76" s="13"/>
      <c r="C76" s="13"/>
      <c r="D76" s="13"/>
      <c r="E76" s="13"/>
      <c r="F76" s="13"/>
      <c r="G76" s="13"/>
      <c r="H76" s="13"/>
      <c r="I76" s="13"/>
      <c r="J76" s="13"/>
    </row>
    <row r="77" spans="2:10" x14ac:dyDescent="0.3">
      <c r="B77" s="13"/>
      <c r="C77" s="13"/>
      <c r="D77" s="13"/>
      <c r="E77" s="13"/>
      <c r="F77" s="13"/>
      <c r="G77" s="13"/>
      <c r="H77" s="13"/>
      <c r="I77" s="13"/>
      <c r="J77" s="13"/>
    </row>
    <row r="78" spans="2:10" x14ac:dyDescent="0.3">
      <c r="B78" s="13"/>
      <c r="C78" s="13"/>
      <c r="D78" s="13"/>
      <c r="E78" s="13"/>
      <c r="F78" s="13"/>
      <c r="G78" s="13"/>
      <c r="H78" s="13"/>
      <c r="I78" s="13"/>
      <c r="J78" s="13"/>
    </row>
    <row r="79" spans="2:10" x14ac:dyDescent="0.3">
      <c r="B79" s="13"/>
      <c r="C79" s="13"/>
      <c r="D79" s="13"/>
      <c r="E79" s="13"/>
      <c r="F79" s="13"/>
      <c r="G79" s="13"/>
      <c r="H79" s="13"/>
      <c r="I79" s="13"/>
      <c r="J79" s="13"/>
    </row>
    <row r="80" spans="2:10" x14ac:dyDescent="0.3">
      <c r="B80" s="13"/>
      <c r="C80" s="13"/>
      <c r="D80" s="13"/>
      <c r="E80" s="13"/>
      <c r="F80" s="13"/>
      <c r="G80" s="13"/>
      <c r="H80" s="13"/>
      <c r="I80" s="13"/>
      <c r="J80" s="13"/>
    </row>
    <row r="81" spans="2:10" x14ac:dyDescent="0.3">
      <c r="B81" s="13"/>
      <c r="C81" s="13"/>
      <c r="D81" s="13"/>
      <c r="E81" s="13"/>
      <c r="F81" s="13"/>
      <c r="G81" s="13"/>
      <c r="H81" s="13"/>
      <c r="I81" s="13"/>
      <c r="J81" s="13"/>
    </row>
    <row r="82" spans="2:10" x14ac:dyDescent="0.3">
      <c r="B82" s="13"/>
      <c r="C82" s="13"/>
      <c r="D82" s="13"/>
      <c r="E82" s="13"/>
      <c r="F82" s="13"/>
      <c r="G82" s="13"/>
      <c r="H82" s="13"/>
      <c r="I82" s="13"/>
      <c r="J82" s="13"/>
    </row>
    <row r="83" spans="2:10" x14ac:dyDescent="0.3">
      <c r="B83" s="13"/>
      <c r="C83" s="13"/>
      <c r="D83" s="13"/>
      <c r="E83" s="13"/>
      <c r="F83" s="13"/>
      <c r="G83" s="13"/>
      <c r="H83" s="13"/>
      <c r="I83" s="13"/>
      <c r="J83" s="13"/>
    </row>
    <row r="84" spans="2:10" x14ac:dyDescent="0.3">
      <c r="B84" s="13"/>
      <c r="C84" s="13"/>
      <c r="D84" s="13"/>
      <c r="E84" s="13"/>
      <c r="F84" s="13"/>
      <c r="G84" s="13"/>
      <c r="H84" s="13"/>
      <c r="I84" s="13"/>
      <c r="J84" s="13"/>
    </row>
    <row r="85" spans="2:10" x14ac:dyDescent="0.3">
      <c r="B85" s="13"/>
      <c r="C85" s="13"/>
      <c r="D85" s="13"/>
      <c r="E85" s="13"/>
      <c r="F85" s="13"/>
      <c r="G85" s="13"/>
      <c r="H85" s="13"/>
      <c r="I85" s="13"/>
      <c r="J85" s="13"/>
    </row>
    <row r="86" spans="2:10" x14ac:dyDescent="0.3">
      <c r="B86" s="13"/>
      <c r="C86" s="13"/>
      <c r="D86" s="13"/>
      <c r="E86" s="13"/>
      <c r="F86" s="13"/>
      <c r="G86" s="13"/>
      <c r="H86" s="13"/>
      <c r="I86" s="13"/>
      <c r="J86" s="13"/>
    </row>
    <row r="87" spans="2:10" x14ac:dyDescent="0.3">
      <c r="B87" s="13"/>
      <c r="C87" s="13"/>
      <c r="D87" s="13"/>
      <c r="E87" s="13"/>
      <c r="F87" s="13"/>
      <c r="G87" s="13"/>
      <c r="H87" s="13"/>
      <c r="I87" s="13"/>
      <c r="J87" s="13"/>
    </row>
    <row r="88" spans="2:10" x14ac:dyDescent="0.3">
      <c r="B88" s="13"/>
      <c r="C88" s="13"/>
      <c r="D88" s="13"/>
      <c r="E88" s="13"/>
      <c r="F88" s="13"/>
      <c r="G88" s="13"/>
      <c r="H88" s="13"/>
      <c r="I88" s="13"/>
      <c r="J88" s="13"/>
    </row>
    <row r="89" spans="2:10" x14ac:dyDescent="0.3">
      <c r="B89" s="13"/>
      <c r="C89" s="13"/>
      <c r="D89" s="13"/>
      <c r="E89" s="13"/>
      <c r="F89" s="13"/>
      <c r="G89" s="13"/>
      <c r="H89" s="13"/>
      <c r="I89" s="13"/>
      <c r="J89" s="13"/>
    </row>
    <row r="90" spans="2:10" x14ac:dyDescent="0.3">
      <c r="B90" s="13"/>
      <c r="C90" s="13"/>
      <c r="D90" s="13"/>
      <c r="E90" s="13"/>
      <c r="F90" s="13"/>
      <c r="G90" s="13"/>
      <c r="H90" s="13"/>
      <c r="I90" s="13"/>
      <c r="J90" s="13"/>
    </row>
    <row r="91" spans="2:10" x14ac:dyDescent="0.3">
      <c r="B91" s="13"/>
      <c r="C91" s="13"/>
      <c r="D91" s="13"/>
      <c r="E91" s="13"/>
      <c r="F91" s="13"/>
      <c r="G91" s="13"/>
      <c r="H91" s="13"/>
      <c r="I91" s="13"/>
      <c r="J91" s="13"/>
    </row>
    <row r="92" spans="2:10" x14ac:dyDescent="0.3">
      <c r="B92" s="13"/>
      <c r="C92" s="13"/>
      <c r="D92" s="13"/>
      <c r="E92" s="13"/>
      <c r="F92" s="13"/>
      <c r="G92" s="13"/>
      <c r="H92" s="13"/>
      <c r="I92" s="13"/>
      <c r="J92" s="13"/>
    </row>
    <row r="93" spans="2:10" x14ac:dyDescent="0.3">
      <c r="B93" s="13"/>
      <c r="C93" s="13"/>
      <c r="D93" s="13"/>
      <c r="E93" s="13"/>
      <c r="F93" s="13"/>
      <c r="G93" s="13"/>
      <c r="H93" s="13"/>
      <c r="I93" s="13"/>
      <c r="J93" s="13"/>
    </row>
    <row r="94" spans="2:10" x14ac:dyDescent="0.3">
      <c r="B94" s="13"/>
      <c r="C94" s="13"/>
      <c r="D94" s="13"/>
      <c r="E94" s="13"/>
      <c r="F94" s="13"/>
      <c r="G94" s="13"/>
      <c r="H94" s="13"/>
      <c r="I94" s="13"/>
      <c r="J94" s="13"/>
    </row>
    <row r="95" spans="2:10" x14ac:dyDescent="0.3">
      <c r="B95" s="13"/>
      <c r="C95" s="13"/>
      <c r="D95" s="13"/>
      <c r="E95" s="13"/>
      <c r="F95" s="13"/>
      <c r="G95" s="13"/>
      <c r="H95" s="13"/>
      <c r="I95" s="13"/>
      <c r="J95" s="13"/>
    </row>
    <row r="96" spans="2:10" x14ac:dyDescent="0.3">
      <c r="B96" s="13"/>
      <c r="C96" s="13"/>
      <c r="D96" s="13"/>
      <c r="E96" s="13"/>
      <c r="F96" s="13"/>
      <c r="G96" s="13"/>
      <c r="H96" s="13"/>
      <c r="I96" s="13"/>
      <c r="J96" s="13"/>
    </row>
    <row r="97" spans="2:10" x14ac:dyDescent="0.3">
      <c r="B97" s="13"/>
      <c r="C97" s="13"/>
      <c r="D97" s="13"/>
      <c r="E97" s="13"/>
      <c r="F97" s="13"/>
      <c r="G97" s="13"/>
      <c r="H97" s="13"/>
      <c r="I97" s="13"/>
      <c r="J97" s="13"/>
    </row>
    <row r="98" spans="2:10" x14ac:dyDescent="0.3">
      <c r="B98" s="13"/>
      <c r="C98" s="13"/>
      <c r="D98" s="13"/>
      <c r="E98" s="13"/>
      <c r="F98" s="13"/>
      <c r="G98" s="13"/>
      <c r="H98" s="13"/>
      <c r="I98" s="13"/>
      <c r="J98" s="13"/>
    </row>
    <row r="99" spans="2:10" x14ac:dyDescent="0.3">
      <c r="B99" s="13"/>
      <c r="C99" s="13"/>
      <c r="D99" s="13"/>
      <c r="E99" s="13"/>
      <c r="F99" s="13"/>
      <c r="G99" s="13"/>
      <c r="H99" s="13"/>
      <c r="I99" s="13"/>
      <c r="J99" s="13"/>
    </row>
    <row r="100" spans="2:10" x14ac:dyDescent="0.3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x14ac:dyDescent="0.3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x14ac:dyDescent="0.3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x14ac:dyDescent="0.3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x14ac:dyDescent="0.3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x14ac:dyDescent="0.3"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2:10" x14ac:dyDescent="0.3"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2:10" x14ac:dyDescent="0.3"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2:10" x14ac:dyDescent="0.3"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2:10" x14ac:dyDescent="0.3"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2:10" x14ac:dyDescent="0.3"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2:10" x14ac:dyDescent="0.3"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2:10" x14ac:dyDescent="0.3"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2:10" x14ac:dyDescent="0.3"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2:10" x14ac:dyDescent="0.3"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2:10" x14ac:dyDescent="0.3"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2:10" x14ac:dyDescent="0.3"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2:10" x14ac:dyDescent="0.3"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2:10" x14ac:dyDescent="0.3"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2:10" x14ac:dyDescent="0.3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x14ac:dyDescent="0.3"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2:10" x14ac:dyDescent="0.3"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2:10" x14ac:dyDescent="0.3"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2:10" x14ac:dyDescent="0.3"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2:10" x14ac:dyDescent="0.3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2:10" x14ac:dyDescent="0.3"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2:10" x14ac:dyDescent="0.3"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2:10" x14ac:dyDescent="0.3"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2:10" x14ac:dyDescent="0.3"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2:10" x14ac:dyDescent="0.3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2:10" x14ac:dyDescent="0.3"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2:10" x14ac:dyDescent="0.3"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2:10" x14ac:dyDescent="0.3"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2:10" x14ac:dyDescent="0.3"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2:10" x14ac:dyDescent="0.3"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2:10" x14ac:dyDescent="0.3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 x14ac:dyDescent="0.3"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2:10" x14ac:dyDescent="0.3"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2:10" x14ac:dyDescent="0.3"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2:10" x14ac:dyDescent="0.3"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2:10" x14ac:dyDescent="0.3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 x14ac:dyDescent="0.3"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2:10" x14ac:dyDescent="0.3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 x14ac:dyDescent="0.3"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2:10" x14ac:dyDescent="0.3"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2:10" x14ac:dyDescent="0.3"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2:10" x14ac:dyDescent="0.3"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2:10" x14ac:dyDescent="0.3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 x14ac:dyDescent="0.3"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2:10" x14ac:dyDescent="0.3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 x14ac:dyDescent="0.3"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2:10" x14ac:dyDescent="0.3"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2:10" x14ac:dyDescent="0.3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 x14ac:dyDescent="0.3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 x14ac:dyDescent="0.3"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2:10" x14ac:dyDescent="0.3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 x14ac:dyDescent="0.3"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2:10" x14ac:dyDescent="0.3"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2:10" x14ac:dyDescent="0.3"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2:10" x14ac:dyDescent="0.3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 x14ac:dyDescent="0.3"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2:10" x14ac:dyDescent="0.3"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2:10" x14ac:dyDescent="0.3"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2:10" x14ac:dyDescent="0.3"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2:10" x14ac:dyDescent="0.3"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2:10" x14ac:dyDescent="0.3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 x14ac:dyDescent="0.3"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2:10" x14ac:dyDescent="0.3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 x14ac:dyDescent="0.3"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2:10" x14ac:dyDescent="0.3"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2:10" x14ac:dyDescent="0.3"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2:10" x14ac:dyDescent="0.3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 x14ac:dyDescent="0.3"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2:10" x14ac:dyDescent="0.3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 x14ac:dyDescent="0.3"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2:10" x14ac:dyDescent="0.3"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2:10" x14ac:dyDescent="0.3"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2:10" x14ac:dyDescent="0.3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 x14ac:dyDescent="0.3"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2:10" x14ac:dyDescent="0.3"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2:10" x14ac:dyDescent="0.3"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2:10" x14ac:dyDescent="0.3"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2:10" x14ac:dyDescent="0.3"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2:10" x14ac:dyDescent="0.3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 x14ac:dyDescent="0.3"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2:10" x14ac:dyDescent="0.3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 x14ac:dyDescent="0.3"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2:10" x14ac:dyDescent="0.3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 x14ac:dyDescent="0.3"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2:10" x14ac:dyDescent="0.3"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2:10" x14ac:dyDescent="0.3"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2:10" x14ac:dyDescent="0.3"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2:10" x14ac:dyDescent="0.3"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2:10" x14ac:dyDescent="0.3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x14ac:dyDescent="0.3"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2:10" x14ac:dyDescent="0.3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x14ac:dyDescent="0.3"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2:10" x14ac:dyDescent="0.3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 x14ac:dyDescent="0.3"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2:10" x14ac:dyDescent="0.3"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2:10" x14ac:dyDescent="0.3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x14ac:dyDescent="0.3"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2:10" x14ac:dyDescent="0.3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x14ac:dyDescent="0.3"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2:10" x14ac:dyDescent="0.3"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2:10" x14ac:dyDescent="0.3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x14ac:dyDescent="0.3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x14ac:dyDescent="0.3"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2:10" x14ac:dyDescent="0.3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x14ac:dyDescent="0.3"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2:10" x14ac:dyDescent="0.3"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2:10" x14ac:dyDescent="0.3"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2:10" x14ac:dyDescent="0.3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x14ac:dyDescent="0.3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x14ac:dyDescent="0.3"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2:10" x14ac:dyDescent="0.3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x14ac:dyDescent="0.3"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2:10" x14ac:dyDescent="0.3"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2:10" x14ac:dyDescent="0.3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x14ac:dyDescent="0.3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x14ac:dyDescent="0.3"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2:10" x14ac:dyDescent="0.3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x14ac:dyDescent="0.3"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2:10" x14ac:dyDescent="0.3"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2:10" x14ac:dyDescent="0.3"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2:10" x14ac:dyDescent="0.3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x14ac:dyDescent="0.3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x14ac:dyDescent="0.3"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2:10" x14ac:dyDescent="0.3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x14ac:dyDescent="0.3"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2:10" x14ac:dyDescent="0.3"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2:10" x14ac:dyDescent="0.3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x14ac:dyDescent="0.3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x14ac:dyDescent="0.3"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2:10" x14ac:dyDescent="0.3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x14ac:dyDescent="0.3"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2:10" x14ac:dyDescent="0.3"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2:10" x14ac:dyDescent="0.3"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2:10" x14ac:dyDescent="0.3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x14ac:dyDescent="0.3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x14ac:dyDescent="0.3"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2:10" x14ac:dyDescent="0.3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x14ac:dyDescent="0.3"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2:10" x14ac:dyDescent="0.3"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2:10" x14ac:dyDescent="0.3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x14ac:dyDescent="0.3"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2:10" x14ac:dyDescent="0.3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x14ac:dyDescent="0.3"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2:10" x14ac:dyDescent="0.3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x14ac:dyDescent="0.3"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2:10" x14ac:dyDescent="0.3"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2:10" x14ac:dyDescent="0.3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x14ac:dyDescent="0.3"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2:10" x14ac:dyDescent="0.3"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2:10" x14ac:dyDescent="0.3"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2:10" x14ac:dyDescent="0.3"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2:10" x14ac:dyDescent="0.3"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2:10" x14ac:dyDescent="0.3"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2:10" x14ac:dyDescent="0.3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x14ac:dyDescent="0.3"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2:10" x14ac:dyDescent="0.3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x14ac:dyDescent="0.3"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10" x14ac:dyDescent="0.3"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2:10" x14ac:dyDescent="0.3"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2:10" x14ac:dyDescent="0.3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x14ac:dyDescent="0.3"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2:10" x14ac:dyDescent="0.3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x14ac:dyDescent="0.3"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2:10" x14ac:dyDescent="0.3"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2:10" x14ac:dyDescent="0.3"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2:10" x14ac:dyDescent="0.3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x14ac:dyDescent="0.3"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2:10" x14ac:dyDescent="0.3"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2:10" x14ac:dyDescent="0.3"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2:10" x14ac:dyDescent="0.3"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2:10" x14ac:dyDescent="0.3"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2:10" x14ac:dyDescent="0.3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x14ac:dyDescent="0.3"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2:10" x14ac:dyDescent="0.3"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2:10" x14ac:dyDescent="0.3"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2:10" x14ac:dyDescent="0.3"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2:10" x14ac:dyDescent="0.3"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2:10" x14ac:dyDescent="0.3"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2:10" x14ac:dyDescent="0.3"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2:10" x14ac:dyDescent="0.3"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2:10" x14ac:dyDescent="0.3"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2:10" x14ac:dyDescent="0.3"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2:10" x14ac:dyDescent="0.3"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2:10" x14ac:dyDescent="0.3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x14ac:dyDescent="0.3">
      <c r="B289" s="13"/>
      <c r="C289" s="13"/>
      <c r="D289" s="13"/>
      <c r="E289" s="13"/>
      <c r="F289" s="13"/>
      <c r="G289" s="13"/>
      <c r="H289" s="13"/>
      <c r="I289" s="13"/>
      <c r="J289" s="1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="85" zoomScaleNormal="85" workbookViewId="0">
      <selection activeCell="F10" sqref="F10"/>
    </sheetView>
  </sheetViews>
  <sheetFormatPr baseColWidth="10" defaultColWidth="11.44140625" defaultRowHeight="15.6" x14ac:dyDescent="0.3"/>
  <cols>
    <col min="1" max="1" width="22.109375" style="4" bestFit="1" customWidth="1"/>
    <col min="2" max="3" width="24.33203125" style="4" bestFit="1" customWidth="1"/>
    <col min="4" max="5" width="7.44140625" style="4" customWidth="1"/>
    <col min="6" max="6" width="33.44140625" style="4" bestFit="1" customWidth="1"/>
    <col min="7" max="7" width="24.6640625" style="4" bestFit="1" customWidth="1"/>
    <col min="8" max="8" width="17.77734375" style="10" bestFit="1" customWidth="1"/>
    <col min="9" max="10" width="17.77734375" style="4" customWidth="1"/>
    <col min="11" max="11" width="21.44140625" style="4" bestFit="1" customWidth="1"/>
    <col min="12" max="16384" width="11.44140625" style="4"/>
  </cols>
  <sheetData>
    <row r="1" spans="1:11" ht="15.75" customHeight="1" x14ac:dyDescent="0.3">
      <c r="A1" s="2" t="s">
        <v>10</v>
      </c>
      <c r="B1" s="3">
        <v>2.9000000000000002E-6</v>
      </c>
      <c r="C1" s="36" t="s">
        <v>11</v>
      </c>
      <c r="D1" s="36"/>
      <c r="E1" s="36"/>
      <c r="F1" s="36"/>
      <c r="G1" s="36"/>
    </row>
    <row r="2" spans="1:11" ht="15.75" customHeight="1" x14ac:dyDescent="0.3">
      <c r="A2" s="2"/>
      <c r="B2" s="3"/>
      <c r="C2" s="5"/>
      <c r="D2" s="5"/>
      <c r="E2" s="5"/>
      <c r="F2" s="5"/>
      <c r="G2" s="5"/>
    </row>
    <row r="3" spans="1:11" ht="15" customHeight="1" x14ac:dyDescent="0.3">
      <c r="B3" s="4" t="s">
        <v>21</v>
      </c>
      <c r="C3" s="4" t="s">
        <v>21</v>
      </c>
      <c r="D3" s="4" t="s">
        <v>21</v>
      </c>
      <c r="E3" s="4" t="s">
        <v>21</v>
      </c>
      <c r="F3" s="18" t="s">
        <v>21</v>
      </c>
      <c r="G3" s="4" t="s">
        <v>21</v>
      </c>
      <c r="H3" s="9" t="s">
        <v>20</v>
      </c>
      <c r="I3" s="4" t="s">
        <v>21</v>
      </c>
      <c r="J3" s="4" t="s">
        <v>21</v>
      </c>
      <c r="K3" s="9" t="s">
        <v>20</v>
      </c>
    </row>
    <row r="4" spans="1:11" s="8" customFormat="1" ht="16.2" thickBot="1" x14ac:dyDescent="0.35">
      <c r="A4" s="6" t="s">
        <v>9</v>
      </c>
      <c r="B4" s="7" t="s">
        <v>7</v>
      </c>
      <c r="C4" s="7" t="s">
        <v>8</v>
      </c>
      <c r="D4" s="6" t="s">
        <v>14</v>
      </c>
      <c r="E4" s="6" t="s">
        <v>15</v>
      </c>
      <c r="F4" s="6" t="s">
        <v>24</v>
      </c>
      <c r="G4" s="6" t="s">
        <v>13</v>
      </c>
      <c r="H4" s="11" t="s">
        <v>12</v>
      </c>
      <c r="I4" s="6" t="s">
        <v>19</v>
      </c>
      <c r="J4" s="6" t="s">
        <v>18</v>
      </c>
      <c r="K4" s="7" t="s">
        <v>17</v>
      </c>
    </row>
    <row r="5" spans="1:11" x14ac:dyDescent="0.3">
      <c r="A5" s="4" t="s">
        <v>28</v>
      </c>
      <c r="B5" s="4">
        <v>-1320.3655000386752</v>
      </c>
      <c r="C5" s="4">
        <v>-1729.7341590921303</v>
      </c>
      <c r="D5" s="4">
        <v>293</v>
      </c>
      <c r="E5" s="4">
        <v>473</v>
      </c>
      <c r="F5" s="4">
        <v>300000</v>
      </c>
      <c r="G5" s="4">
        <v>0.3</v>
      </c>
      <c r="H5" s="12">
        <f>$B$1-((C5-B5)/(E5-D5))/(F5/(1-G5))</f>
        <v>8.2066307655077514E-6</v>
      </c>
      <c r="I5" s="4">
        <v>293</v>
      </c>
      <c r="J5" s="4">
        <v>773</v>
      </c>
      <c r="K5" s="4">
        <f>F5*(I5-J5)*($B$1-H5)/(1-G5)</f>
        <v>1091.6497574758803</v>
      </c>
    </row>
    <row r="6" spans="1:11" x14ac:dyDescent="0.3">
      <c r="H6" s="12"/>
    </row>
    <row r="7" spans="1:11" x14ac:dyDescent="0.3">
      <c r="H7" s="12"/>
    </row>
    <row r="8" spans="1:11" x14ac:dyDescent="0.3">
      <c r="H8" s="12"/>
    </row>
    <row r="9" spans="1:11" x14ac:dyDescent="0.3">
      <c r="H9" s="12"/>
    </row>
    <row r="10" spans="1:11" x14ac:dyDescent="0.3">
      <c r="H10" s="12"/>
    </row>
    <row r="11" spans="1:11" x14ac:dyDescent="0.3">
      <c r="H11" s="12"/>
    </row>
    <row r="12" spans="1:11" x14ac:dyDescent="0.3">
      <c r="H12" s="12"/>
    </row>
    <row r="13" spans="1:11" x14ac:dyDescent="0.3">
      <c r="H13" s="12"/>
    </row>
    <row r="14" spans="1:11" x14ac:dyDescent="0.3">
      <c r="H14" s="12"/>
    </row>
    <row r="15" spans="1:11" x14ac:dyDescent="0.3">
      <c r="H15" s="12"/>
    </row>
    <row r="16" spans="1:11" x14ac:dyDescent="0.3">
      <c r="H16" s="12"/>
    </row>
    <row r="17" spans="8:8" x14ac:dyDescent="0.3">
      <c r="H17" s="12"/>
    </row>
    <row r="18" spans="8:8" x14ac:dyDescent="0.3">
      <c r="H18" s="12"/>
    </row>
    <row r="19" spans="8:8" x14ac:dyDescent="0.3">
      <c r="H19" s="12"/>
    </row>
    <row r="20" spans="8:8" x14ac:dyDescent="0.3">
      <c r="H20" s="12"/>
    </row>
    <row r="21" spans="8:8" x14ac:dyDescent="0.3">
      <c r="H21" s="12"/>
    </row>
    <row r="22" spans="8:8" x14ac:dyDescent="0.3">
      <c r="H22" s="12"/>
    </row>
    <row r="23" spans="8:8" x14ac:dyDescent="0.3">
      <c r="H23" s="12"/>
    </row>
    <row r="24" spans="8:8" x14ac:dyDescent="0.3">
      <c r="H24" s="12"/>
    </row>
    <row r="25" spans="8:8" x14ac:dyDescent="0.3">
      <c r="H25" s="12"/>
    </row>
    <row r="26" spans="8:8" x14ac:dyDescent="0.3">
      <c r="H26" s="12"/>
    </row>
    <row r="27" spans="8:8" x14ac:dyDescent="0.3">
      <c r="H27" s="12"/>
    </row>
    <row r="28" spans="8:8" x14ac:dyDescent="0.3">
      <c r="H28" s="12"/>
    </row>
    <row r="29" spans="8:8" x14ac:dyDescent="0.3">
      <c r="H29" s="12"/>
    </row>
    <row r="30" spans="8:8" x14ac:dyDescent="0.3">
      <c r="H30" s="12"/>
    </row>
    <row r="31" spans="8:8" x14ac:dyDescent="0.3">
      <c r="H31" s="12"/>
    </row>
  </sheetData>
  <mergeCells count="1">
    <mergeCell ref="C1:G1"/>
  </mergeCells>
  <pageMargins left="0.7" right="0.7" top="0.78740157499999996" bottom="0.78740157499999996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5"/>
  <sheetViews>
    <sheetView zoomScale="85" zoomScaleNormal="85" workbookViewId="0">
      <selection activeCell="D5" sqref="D5"/>
    </sheetView>
  </sheetViews>
  <sheetFormatPr baseColWidth="10" defaultColWidth="11.44140625" defaultRowHeight="15.6" x14ac:dyDescent="0.3"/>
  <cols>
    <col min="1" max="1" width="30.77734375" style="4" customWidth="1"/>
    <col min="2" max="2" width="11.33203125" style="4" bestFit="1" customWidth="1"/>
    <col min="3" max="3" width="10.6640625" style="4" bestFit="1" customWidth="1"/>
    <col min="4" max="4" width="10.6640625" style="4" customWidth="1"/>
    <col min="5" max="5" width="29.77734375" style="4" bestFit="1" customWidth="1"/>
    <col min="6" max="6" width="18.44140625" style="4" bestFit="1" customWidth="1"/>
    <col min="7" max="7" width="18.44140625" style="4" customWidth="1"/>
    <col min="8" max="8" width="26.44140625" style="4" bestFit="1" customWidth="1"/>
    <col min="9" max="9" width="24.44140625" style="4" bestFit="1" customWidth="1"/>
    <col min="10" max="10" width="29.44140625" style="4" bestFit="1" customWidth="1"/>
    <col min="11" max="16384" width="11.44140625" style="4"/>
  </cols>
  <sheetData>
    <row r="1" spans="1:10" x14ac:dyDescent="0.3">
      <c r="D1" s="4" t="s">
        <v>21</v>
      </c>
      <c r="E1" s="4" t="s">
        <v>21</v>
      </c>
      <c r="F1" s="4" t="s">
        <v>21</v>
      </c>
      <c r="G1" s="4" t="s">
        <v>21</v>
      </c>
      <c r="H1" s="4" t="s">
        <v>21</v>
      </c>
      <c r="I1" s="4" t="s">
        <v>21</v>
      </c>
      <c r="J1" s="9" t="s">
        <v>20</v>
      </c>
    </row>
    <row r="2" spans="1:10" s="8" customFormat="1" ht="16.2" thickBot="1" x14ac:dyDescent="0.35">
      <c r="A2" s="6" t="s">
        <v>9</v>
      </c>
      <c r="B2" s="6" t="s">
        <v>0</v>
      </c>
      <c r="C2" s="7" t="s">
        <v>1</v>
      </c>
      <c r="D2" s="7" t="s">
        <v>23</v>
      </c>
      <c r="E2" s="7" t="s">
        <v>2</v>
      </c>
      <c r="F2" s="7" t="s">
        <v>4</v>
      </c>
      <c r="G2" s="6" t="s">
        <v>13</v>
      </c>
      <c r="H2" s="7" t="s">
        <v>5</v>
      </c>
      <c r="I2" s="7" t="s">
        <v>6</v>
      </c>
      <c r="J2" s="7" t="s">
        <v>3</v>
      </c>
    </row>
    <row r="3" spans="1:10" x14ac:dyDescent="0.3">
      <c r="A3" s="4" t="s">
        <v>16</v>
      </c>
      <c r="B3" s="13" t="s">
        <v>22</v>
      </c>
      <c r="C3" s="13">
        <v>1</v>
      </c>
      <c r="D3" s="13">
        <v>130</v>
      </c>
      <c r="E3" s="13">
        <v>-100</v>
      </c>
      <c r="F3" s="13">
        <v>2500</v>
      </c>
      <c r="G3" s="13">
        <v>0.3</v>
      </c>
      <c r="H3" s="13">
        <v>200</v>
      </c>
      <c r="I3" s="13">
        <v>-1000</v>
      </c>
      <c r="J3" s="13">
        <f>D3*H3*H3*E3/(6*I3*F3*(1-G3)*E3+D3*H3*H3)</f>
        <v>-0.49279757391963608</v>
      </c>
    </row>
    <row r="4" spans="1:10" x14ac:dyDescent="0.3">
      <c r="A4" s="4" t="s">
        <v>16</v>
      </c>
      <c r="B4" s="13" t="s">
        <v>22</v>
      </c>
      <c r="C4" s="13">
        <v>1</v>
      </c>
      <c r="D4" s="13">
        <v>130</v>
      </c>
      <c r="E4" s="13">
        <v>-100</v>
      </c>
      <c r="F4" s="13">
        <v>2320</v>
      </c>
      <c r="G4" s="13">
        <v>0.3</v>
      </c>
      <c r="H4" s="13">
        <v>200</v>
      </c>
      <c r="I4" s="13">
        <v>-2000</v>
      </c>
      <c r="J4" s="13">
        <f t="shared" ref="J4:J5" si="0">D4*H4*H4*E4/(6*I4*F4*(1-G4)*E4+D4*H4*H4)</f>
        <v>-0.26612077789150462</v>
      </c>
    </row>
    <row r="5" spans="1:10" x14ac:dyDescent="0.3">
      <c r="A5" s="4" t="s">
        <v>16</v>
      </c>
      <c r="B5" s="13" t="s">
        <v>22</v>
      </c>
      <c r="C5" s="13">
        <v>1</v>
      </c>
      <c r="D5" s="13">
        <v>130</v>
      </c>
      <c r="E5" s="13">
        <v>-10</v>
      </c>
      <c r="F5" s="13">
        <v>2000</v>
      </c>
      <c r="G5" s="13">
        <v>0.3</v>
      </c>
      <c r="H5" s="13">
        <v>120</v>
      </c>
      <c r="I5" s="13">
        <v>-2000</v>
      </c>
      <c r="J5" s="13">
        <f t="shared" si="0"/>
        <v>-0.11020062164453236</v>
      </c>
    </row>
    <row r="6" spans="1:10" x14ac:dyDescent="0.3">
      <c r="A6" s="14"/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3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3">
      <c r="A8" s="14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3">
      <c r="A9" s="14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3">
      <c r="A11" s="14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3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3"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3">
      <c r="A14" s="14"/>
      <c r="B14" s="13"/>
      <c r="C14" s="14"/>
      <c r="D14" s="14"/>
      <c r="E14" s="13"/>
      <c r="F14" s="13"/>
      <c r="G14" s="13"/>
      <c r="H14" s="13"/>
      <c r="I14" s="13"/>
      <c r="J14" s="13"/>
    </row>
    <row r="15" spans="1:10" x14ac:dyDescent="0.3">
      <c r="A15" s="14"/>
      <c r="B15" s="13"/>
      <c r="C15" s="14"/>
      <c r="D15" s="14"/>
      <c r="E15" s="13"/>
      <c r="F15" s="13"/>
      <c r="G15" s="13"/>
      <c r="H15" s="13"/>
      <c r="I15" s="13"/>
      <c r="J15" s="13"/>
    </row>
    <row r="16" spans="1:10" x14ac:dyDescent="0.3">
      <c r="A16" s="14"/>
      <c r="B16" s="13"/>
      <c r="C16" s="14"/>
      <c r="D16" s="14"/>
      <c r="E16" s="13"/>
      <c r="F16" s="13"/>
      <c r="G16" s="13"/>
      <c r="H16" s="13"/>
      <c r="I16" s="13"/>
      <c r="J16" s="13"/>
    </row>
    <row r="17" spans="1:10" x14ac:dyDescent="0.3">
      <c r="A17" s="14"/>
      <c r="B17" s="13"/>
      <c r="C17" s="14"/>
      <c r="D17" s="14"/>
      <c r="E17" s="13"/>
      <c r="F17" s="13"/>
      <c r="G17" s="13"/>
      <c r="H17" s="13"/>
      <c r="I17" s="13"/>
      <c r="J17" s="13"/>
    </row>
    <row r="18" spans="1:10" x14ac:dyDescent="0.3">
      <c r="A18" s="14"/>
      <c r="B18" s="13"/>
      <c r="C18" s="14"/>
      <c r="D18" s="14"/>
      <c r="F18" s="13"/>
      <c r="G18" s="13"/>
      <c r="H18" s="13"/>
      <c r="I18" s="13"/>
      <c r="J18" s="13"/>
    </row>
    <row r="19" spans="1:10" x14ac:dyDescent="0.3">
      <c r="A19" s="14"/>
      <c r="B19" s="13"/>
      <c r="C19" s="14"/>
      <c r="D19" s="14"/>
      <c r="E19" s="13"/>
      <c r="F19" s="13"/>
      <c r="G19" s="13"/>
      <c r="H19" s="13"/>
      <c r="I19" s="13"/>
      <c r="J19" s="13"/>
    </row>
    <row r="20" spans="1:10" x14ac:dyDescent="0.3">
      <c r="A20" s="14"/>
      <c r="B20" s="13"/>
      <c r="C20" s="14"/>
      <c r="D20" s="14"/>
      <c r="E20" s="13"/>
      <c r="F20" s="13"/>
      <c r="G20" s="13"/>
      <c r="H20" s="13"/>
      <c r="I20" s="13"/>
      <c r="J20" s="13"/>
    </row>
    <row r="21" spans="1:10" x14ac:dyDescent="0.3">
      <c r="A21" s="14"/>
      <c r="B21" s="13"/>
      <c r="C21" s="14"/>
      <c r="D21" s="14"/>
      <c r="E21" s="13"/>
      <c r="F21" s="13"/>
      <c r="G21" s="13"/>
      <c r="H21" s="13"/>
      <c r="I21" s="13"/>
      <c r="J21" s="13"/>
    </row>
    <row r="22" spans="1:10" x14ac:dyDescent="0.3">
      <c r="A22" s="14"/>
      <c r="B22" s="13"/>
      <c r="C22" s="14"/>
      <c r="D22" s="14"/>
      <c r="E22" s="13"/>
      <c r="F22" s="13"/>
      <c r="G22" s="13"/>
      <c r="H22" s="13"/>
      <c r="I22" s="13"/>
      <c r="J22" s="13"/>
    </row>
    <row r="23" spans="1:10" x14ac:dyDescent="0.3">
      <c r="B23" s="13"/>
      <c r="C23" s="13"/>
      <c r="D23" s="13"/>
      <c r="E23" s="13"/>
      <c r="F23" s="13"/>
      <c r="G23" s="13"/>
      <c r="H23" s="13"/>
      <c r="I23" s="13"/>
      <c r="J23" s="13"/>
    </row>
    <row r="24" spans="1:10" x14ac:dyDescent="0.3">
      <c r="A24" s="14"/>
      <c r="B24" s="13"/>
      <c r="C24" s="14"/>
      <c r="D24" s="14"/>
      <c r="E24" s="13"/>
      <c r="F24" s="13"/>
      <c r="G24" s="13"/>
      <c r="H24" s="13"/>
      <c r="I24" s="13"/>
      <c r="J24" s="13"/>
    </row>
    <row r="25" spans="1:10" x14ac:dyDescent="0.3">
      <c r="A25" s="14"/>
      <c r="B25" s="13"/>
      <c r="C25" s="14"/>
      <c r="D25" s="14"/>
      <c r="E25" s="13"/>
      <c r="F25" s="13"/>
      <c r="G25" s="13"/>
      <c r="H25" s="13"/>
      <c r="I25" s="13"/>
      <c r="J25" s="13"/>
    </row>
    <row r="26" spans="1:10" x14ac:dyDescent="0.3">
      <c r="A26" s="14"/>
      <c r="B26" s="13"/>
      <c r="C26" s="14"/>
      <c r="D26" s="14"/>
      <c r="E26" s="13"/>
      <c r="F26" s="13"/>
      <c r="G26" s="13"/>
      <c r="H26" s="13"/>
      <c r="I26" s="13"/>
      <c r="J26" s="13"/>
    </row>
    <row r="27" spans="1:10" x14ac:dyDescent="0.3">
      <c r="A27" s="14"/>
      <c r="B27" s="13"/>
      <c r="C27" s="14"/>
      <c r="D27" s="14"/>
      <c r="E27" s="13"/>
      <c r="F27" s="13"/>
      <c r="G27" s="13"/>
      <c r="H27" s="13"/>
      <c r="I27" s="13"/>
      <c r="J27" s="13"/>
    </row>
    <row r="28" spans="1:10" x14ac:dyDescent="0.3">
      <c r="A28" s="14"/>
      <c r="B28" s="13"/>
      <c r="C28" s="14"/>
      <c r="D28" s="14"/>
      <c r="E28" s="13"/>
      <c r="F28" s="13"/>
      <c r="G28" s="13"/>
      <c r="H28" s="13"/>
      <c r="I28" s="13"/>
      <c r="J28" s="13"/>
    </row>
    <row r="29" spans="1:10" x14ac:dyDescent="0.3">
      <c r="A29" s="14"/>
      <c r="B29" s="13"/>
      <c r="C29" s="14"/>
      <c r="D29" s="14"/>
      <c r="E29" s="13"/>
      <c r="F29" s="13"/>
      <c r="G29" s="13"/>
      <c r="H29" s="13"/>
      <c r="I29" s="13"/>
      <c r="J29" s="13"/>
    </row>
    <row r="30" spans="1:10" x14ac:dyDescent="0.3">
      <c r="A30" s="14"/>
      <c r="B30" s="13"/>
      <c r="C30" s="14"/>
      <c r="D30" s="14"/>
      <c r="E30" s="13"/>
      <c r="F30" s="13"/>
      <c r="G30" s="13"/>
      <c r="H30" s="13"/>
      <c r="I30" s="13"/>
      <c r="J30" s="13"/>
    </row>
    <row r="31" spans="1:10" x14ac:dyDescent="0.3">
      <c r="B31" s="13"/>
      <c r="C31" s="13"/>
      <c r="D31" s="13"/>
      <c r="E31" s="13"/>
      <c r="F31" s="13"/>
      <c r="G31" s="13"/>
      <c r="H31" s="13"/>
      <c r="I31" s="13"/>
      <c r="J31" s="13"/>
    </row>
    <row r="32" spans="1:10" x14ac:dyDescent="0.3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3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3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3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3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3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3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3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3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3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3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3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3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3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3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3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3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3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3">
      <c r="B50" s="13"/>
      <c r="C50" s="13"/>
      <c r="D50" s="13"/>
      <c r="E50" s="13"/>
      <c r="F50" s="13"/>
      <c r="G50" s="13"/>
      <c r="H50" s="13"/>
      <c r="I50" s="13"/>
      <c r="J50" s="13"/>
    </row>
    <row r="51" spans="2:10" x14ac:dyDescent="0.3">
      <c r="B51" s="13"/>
      <c r="C51" s="13"/>
      <c r="D51" s="13"/>
      <c r="E51" s="13"/>
      <c r="F51" s="13"/>
      <c r="G51" s="13"/>
      <c r="H51" s="13"/>
      <c r="I51" s="13"/>
      <c r="J51" s="13"/>
    </row>
    <row r="52" spans="2:10" x14ac:dyDescent="0.3">
      <c r="B52" s="13"/>
      <c r="C52" s="13"/>
      <c r="D52" s="13"/>
      <c r="E52" s="13"/>
      <c r="F52" s="13"/>
      <c r="G52" s="13"/>
      <c r="H52" s="13"/>
      <c r="I52" s="13"/>
      <c r="J52" s="13"/>
    </row>
    <row r="53" spans="2:10" x14ac:dyDescent="0.3">
      <c r="B53" s="13"/>
      <c r="C53" s="13"/>
      <c r="D53" s="13"/>
      <c r="E53" s="13"/>
      <c r="F53" s="13"/>
      <c r="G53" s="13"/>
      <c r="H53" s="13"/>
      <c r="I53" s="13"/>
      <c r="J53" s="13"/>
    </row>
    <row r="54" spans="2:10" x14ac:dyDescent="0.3">
      <c r="B54" s="13"/>
      <c r="C54" s="13"/>
      <c r="D54" s="13"/>
      <c r="E54" s="13"/>
      <c r="F54" s="13"/>
      <c r="G54" s="13"/>
      <c r="H54" s="13"/>
      <c r="I54" s="13"/>
      <c r="J54" s="13"/>
    </row>
    <row r="55" spans="2:10" x14ac:dyDescent="0.3">
      <c r="B55" s="13"/>
      <c r="C55" s="13"/>
      <c r="D55" s="13"/>
      <c r="E55" s="13"/>
      <c r="F55" s="13"/>
      <c r="G55" s="13"/>
      <c r="H55" s="13"/>
      <c r="I55" s="13"/>
      <c r="J55" s="13"/>
    </row>
    <row r="56" spans="2:10" x14ac:dyDescent="0.3">
      <c r="B56" s="13"/>
      <c r="C56" s="13"/>
      <c r="D56" s="13"/>
      <c r="E56" s="13"/>
      <c r="F56" s="13"/>
      <c r="G56" s="13"/>
      <c r="H56" s="13"/>
      <c r="I56" s="13"/>
      <c r="J56" s="13"/>
    </row>
    <row r="57" spans="2:10" x14ac:dyDescent="0.3">
      <c r="B57" s="13"/>
      <c r="C57" s="13"/>
      <c r="D57" s="13"/>
      <c r="E57" s="13"/>
      <c r="F57" s="13"/>
      <c r="G57" s="13"/>
      <c r="H57" s="13"/>
      <c r="I57" s="13"/>
      <c r="J57" s="13"/>
    </row>
    <row r="58" spans="2:10" x14ac:dyDescent="0.3">
      <c r="B58" s="13"/>
      <c r="C58" s="13"/>
      <c r="D58" s="13"/>
      <c r="E58" s="13"/>
      <c r="F58" s="13"/>
      <c r="G58" s="13"/>
      <c r="H58" s="13"/>
      <c r="I58" s="13"/>
      <c r="J58" s="13"/>
    </row>
    <row r="59" spans="2:10" x14ac:dyDescent="0.3">
      <c r="B59" s="13"/>
      <c r="C59" s="13"/>
      <c r="D59" s="13"/>
      <c r="E59" s="13"/>
      <c r="F59" s="13"/>
      <c r="G59" s="13"/>
      <c r="H59" s="13"/>
      <c r="I59" s="13"/>
      <c r="J59" s="13"/>
    </row>
    <row r="60" spans="2:10" x14ac:dyDescent="0.3">
      <c r="B60" s="13"/>
      <c r="C60" s="13"/>
      <c r="D60" s="13"/>
      <c r="E60" s="13"/>
      <c r="F60" s="13"/>
      <c r="G60" s="13"/>
      <c r="H60" s="13"/>
      <c r="I60" s="13"/>
      <c r="J60" s="13"/>
    </row>
    <row r="61" spans="2:10" x14ac:dyDescent="0.3">
      <c r="B61" s="13"/>
      <c r="C61" s="13"/>
      <c r="D61" s="13"/>
      <c r="E61" s="13"/>
      <c r="F61" s="13"/>
      <c r="G61" s="13"/>
      <c r="H61" s="13"/>
      <c r="I61" s="13"/>
      <c r="J61" s="13"/>
    </row>
    <row r="62" spans="2:10" x14ac:dyDescent="0.3">
      <c r="B62" s="13"/>
      <c r="C62" s="13"/>
      <c r="D62" s="13"/>
      <c r="E62" s="13"/>
      <c r="F62" s="13"/>
      <c r="G62" s="13"/>
      <c r="H62" s="13"/>
      <c r="I62" s="13"/>
      <c r="J62" s="13"/>
    </row>
    <row r="63" spans="2:10" x14ac:dyDescent="0.3">
      <c r="B63" s="13"/>
      <c r="C63" s="13"/>
      <c r="D63" s="13"/>
      <c r="E63" s="13"/>
      <c r="F63" s="13"/>
      <c r="G63" s="13"/>
      <c r="H63" s="13"/>
      <c r="I63" s="13"/>
      <c r="J63" s="13"/>
    </row>
    <row r="64" spans="2:10" x14ac:dyDescent="0.3">
      <c r="B64" s="13"/>
      <c r="C64" s="13"/>
      <c r="D64" s="13"/>
      <c r="E64" s="13"/>
      <c r="F64" s="13"/>
      <c r="G64" s="13"/>
      <c r="H64" s="13"/>
      <c r="I64" s="13"/>
      <c r="J64" s="13"/>
    </row>
    <row r="65" spans="2:10" x14ac:dyDescent="0.3">
      <c r="B65" s="13"/>
      <c r="C65" s="13"/>
      <c r="D65" s="13"/>
      <c r="E65" s="13"/>
      <c r="F65" s="13"/>
      <c r="G65" s="13"/>
      <c r="H65" s="13"/>
      <c r="I65" s="13"/>
      <c r="J65" s="13"/>
    </row>
    <row r="66" spans="2:10" x14ac:dyDescent="0.3">
      <c r="B66" s="13"/>
      <c r="C66" s="13"/>
      <c r="D66" s="13"/>
      <c r="E66" s="13"/>
      <c r="F66" s="13"/>
      <c r="G66" s="13"/>
      <c r="H66" s="13"/>
      <c r="I66" s="13"/>
      <c r="J66" s="13"/>
    </row>
    <row r="67" spans="2:10" x14ac:dyDescent="0.3">
      <c r="B67" s="13"/>
      <c r="C67" s="13"/>
      <c r="D67" s="13"/>
      <c r="E67" s="13"/>
      <c r="F67" s="13"/>
      <c r="G67" s="13"/>
      <c r="H67" s="13"/>
      <c r="I67" s="13"/>
      <c r="J67" s="13"/>
    </row>
    <row r="68" spans="2:10" x14ac:dyDescent="0.3">
      <c r="B68" s="13"/>
      <c r="C68" s="13"/>
      <c r="D68" s="13"/>
      <c r="E68" s="13"/>
      <c r="F68" s="13"/>
      <c r="G68" s="13"/>
      <c r="H68" s="13"/>
      <c r="I68" s="13"/>
      <c r="J68" s="13"/>
    </row>
    <row r="69" spans="2:10" x14ac:dyDescent="0.3">
      <c r="B69" s="13"/>
      <c r="C69" s="13"/>
      <c r="D69" s="13"/>
      <c r="E69" s="13"/>
      <c r="F69" s="13"/>
      <c r="G69" s="13"/>
      <c r="H69" s="13"/>
      <c r="I69" s="13"/>
      <c r="J69" s="13"/>
    </row>
    <row r="70" spans="2:10" x14ac:dyDescent="0.3">
      <c r="B70" s="13"/>
      <c r="C70" s="13"/>
      <c r="D70" s="13"/>
      <c r="E70" s="13"/>
      <c r="F70" s="13"/>
      <c r="G70" s="13"/>
      <c r="H70" s="13"/>
      <c r="I70" s="13"/>
      <c r="J70" s="13"/>
    </row>
    <row r="71" spans="2:10" x14ac:dyDescent="0.3">
      <c r="B71" s="13"/>
      <c r="C71" s="13"/>
      <c r="D71" s="13"/>
      <c r="E71" s="13"/>
      <c r="F71" s="13"/>
      <c r="G71" s="13"/>
      <c r="H71" s="13"/>
      <c r="I71" s="13"/>
      <c r="J71" s="13"/>
    </row>
    <row r="72" spans="2:10" x14ac:dyDescent="0.3">
      <c r="B72" s="13"/>
      <c r="C72" s="13"/>
      <c r="D72" s="13"/>
      <c r="E72" s="13"/>
      <c r="F72" s="13"/>
      <c r="G72" s="13"/>
      <c r="H72" s="13"/>
      <c r="I72" s="13"/>
      <c r="J72" s="13"/>
    </row>
    <row r="73" spans="2:10" x14ac:dyDescent="0.3">
      <c r="B73" s="13"/>
      <c r="C73" s="13"/>
      <c r="D73" s="13"/>
      <c r="E73" s="13"/>
      <c r="F73" s="13"/>
      <c r="G73" s="13"/>
      <c r="H73" s="13"/>
      <c r="I73" s="13"/>
      <c r="J73" s="13"/>
    </row>
    <row r="74" spans="2:10" x14ac:dyDescent="0.3">
      <c r="B74" s="13"/>
      <c r="C74" s="13"/>
      <c r="D74" s="13"/>
      <c r="E74" s="13"/>
      <c r="F74" s="13"/>
      <c r="G74" s="13"/>
      <c r="H74" s="13"/>
      <c r="I74" s="13"/>
      <c r="J74" s="13"/>
    </row>
    <row r="75" spans="2:10" x14ac:dyDescent="0.3">
      <c r="B75" s="13"/>
      <c r="C75" s="13"/>
      <c r="D75" s="13"/>
      <c r="E75" s="13"/>
      <c r="F75" s="13"/>
      <c r="G75" s="13"/>
      <c r="H75" s="13"/>
      <c r="I75" s="13"/>
      <c r="J75" s="13"/>
    </row>
    <row r="76" spans="2:10" x14ac:dyDescent="0.3">
      <c r="B76" s="13"/>
      <c r="C76" s="13"/>
      <c r="D76" s="13"/>
      <c r="E76" s="13"/>
      <c r="F76" s="13"/>
      <c r="G76" s="13"/>
      <c r="H76" s="13"/>
      <c r="I76" s="13"/>
      <c r="J76" s="13"/>
    </row>
    <row r="77" spans="2:10" x14ac:dyDescent="0.3">
      <c r="B77" s="13"/>
      <c r="C77" s="13"/>
      <c r="D77" s="13"/>
      <c r="E77" s="13"/>
      <c r="F77" s="13"/>
      <c r="G77" s="13"/>
      <c r="H77" s="13"/>
      <c r="I77" s="13"/>
      <c r="J77" s="13"/>
    </row>
    <row r="78" spans="2:10" x14ac:dyDescent="0.3">
      <c r="B78" s="13"/>
      <c r="C78" s="13"/>
      <c r="D78" s="13"/>
      <c r="E78" s="13"/>
      <c r="F78" s="13"/>
      <c r="G78" s="13"/>
      <c r="H78" s="13"/>
      <c r="I78" s="13"/>
      <c r="J78" s="13"/>
    </row>
    <row r="79" spans="2:10" x14ac:dyDescent="0.3">
      <c r="B79" s="13"/>
      <c r="C79" s="13"/>
      <c r="D79" s="13"/>
      <c r="E79" s="13"/>
      <c r="F79" s="13"/>
      <c r="G79" s="13"/>
      <c r="H79" s="13"/>
      <c r="I79" s="13"/>
      <c r="J79" s="13"/>
    </row>
    <row r="80" spans="2:10" x14ac:dyDescent="0.3">
      <c r="B80" s="13"/>
      <c r="C80" s="13"/>
      <c r="D80" s="13"/>
      <c r="E80" s="13"/>
      <c r="F80" s="13"/>
      <c r="G80" s="13"/>
      <c r="H80" s="13"/>
      <c r="I80" s="13"/>
      <c r="J80" s="13"/>
    </row>
    <row r="81" spans="2:10" x14ac:dyDescent="0.3">
      <c r="B81" s="13"/>
      <c r="C81" s="13"/>
      <c r="D81" s="13"/>
      <c r="E81" s="13"/>
      <c r="F81" s="13"/>
      <c r="G81" s="13"/>
      <c r="H81" s="13"/>
      <c r="I81" s="13"/>
      <c r="J81" s="13"/>
    </row>
    <row r="82" spans="2:10" x14ac:dyDescent="0.3">
      <c r="B82" s="13"/>
      <c r="C82" s="13"/>
      <c r="D82" s="13"/>
      <c r="E82" s="13"/>
      <c r="F82" s="13"/>
      <c r="G82" s="13"/>
      <c r="H82" s="13"/>
      <c r="I82" s="13"/>
      <c r="J82" s="13"/>
    </row>
    <row r="83" spans="2:10" x14ac:dyDescent="0.3">
      <c r="B83" s="13"/>
      <c r="C83" s="13"/>
      <c r="D83" s="13"/>
      <c r="E83" s="13"/>
      <c r="F83" s="13"/>
      <c r="G83" s="13"/>
      <c r="H83" s="13"/>
      <c r="I83" s="13"/>
      <c r="J83" s="13"/>
    </row>
    <row r="84" spans="2:10" x14ac:dyDescent="0.3">
      <c r="B84" s="13"/>
      <c r="C84" s="13"/>
      <c r="D84" s="13"/>
      <c r="E84" s="13"/>
      <c r="F84" s="13"/>
      <c r="G84" s="13"/>
      <c r="H84" s="13"/>
      <c r="I84" s="13"/>
      <c r="J84" s="13"/>
    </row>
    <row r="85" spans="2:10" x14ac:dyDescent="0.3">
      <c r="B85" s="13"/>
      <c r="C85" s="13"/>
      <c r="D85" s="13"/>
      <c r="E85" s="13"/>
      <c r="F85" s="13"/>
      <c r="G85" s="13"/>
      <c r="H85" s="13"/>
      <c r="I85" s="13"/>
      <c r="J85" s="13"/>
    </row>
    <row r="86" spans="2:10" x14ac:dyDescent="0.3">
      <c r="B86" s="13"/>
      <c r="C86" s="13"/>
      <c r="D86" s="13"/>
      <c r="E86" s="13"/>
      <c r="F86" s="13"/>
      <c r="G86" s="13"/>
      <c r="H86" s="13"/>
      <c r="I86" s="13"/>
      <c r="J86" s="13"/>
    </row>
    <row r="87" spans="2:10" x14ac:dyDescent="0.3">
      <c r="B87" s="13"/>
      <c r="C87" s="13"/>
      <c r="D87" s="13"/>
      <c r="E87" s="13"/>
      <c r="F87" s="13"/>
      <c r="G87" s="13"/>
      <c r="H87" s="13"/>
      <c r="I87" s="13"/>
      <c r="J87" s="13"/>
    </row>
    <row r="88" spans="2:10" x14ac:dyDescent="0.3">
      <c r="B88" s="13"/>
      <c r="C88" s="13"/>
      <c r="D88" s="13"/>
      <c r="E88" s="13"/>
      <c r="F88" s="13"/>
      <c r="G88" s="13"/>
      <c r="H88" s="13"/>
      <c r="I88" s="13"/>
      <c r="J88" s="13"/>
    </row>
    <row r="89" spans="2:10" x14ac:dyDescent="0.3">
      <c r="B89" s="13"/>
      <c r="C89" s="13"/>
      <c r="D89" s="13"/>
      <c r="E89" s="13"/>
      <c r="F89" s="13"/>
      <c r="G89" s="13"/>
      <c r="H89" s="13"/>
      <c r="I89" s="13"/>
      <c r="J89" s="13"/>
    </row>
    <row r="90" spans="2:10" x14ac:dyDescent="0.3">
      <c r="B90" s="13"/>
      <c r="C90" s="13"/>
      <c r="D90" s="13"/>
      <c r="E90" s="13"/>
      <c r="F90" s="13"/>
      <c r="G90" s="13"/>
      <c r="H90" s="13"/>
      <c r="I90" s="13"/>
      <c r="J90" s="13"/>
    </row>
    <row r="91" spans="2:10" x14ac:dyDescent="0.3">
      <c r="B91" s="13"/>
      <c r="C91" s="13"/>
      <c r="D91" s="13"/>
      <c r="E91" s="13"/>
      <c r="F91" s="13"/>
      <c r="G91" s="13"/>
      <c r="H91" s="13"/>
      <c r="I91" s="13"/>
      <c r="J91" s="13"/>
    </row>
    <row r="92" spans="2:10" x14ac:dyDescent="0.3">
      <c r="B92" s="13"/>
      <c r="C92" s="13"/>
      <c r="D92" s="13"/>
      <c r="E92" s="13"/>
      <c r="F92" s="13"/>
      <c r="G92" s="13"/>
      <c r="H92" s="13"/>
      <c r="I92" s="13"/>
      <c r="J92" s="13"/>
    </row>
    <row r="93" spans="2:10" x14ac:dyDescent="0.3">
      <c r="B93" s="13"/>
      <c r="C93" s="13"/>
      <c r="D93" s="13"/>
      <c r="E93" s="13"/>
      <c r="F93" s="13"/>
      <c r="G93" s="13"/>
      <c r="H93" s="13"/>
      <c r="I93" s="13"/>
      <c r="J93" s="13"/>
    </row>
    <row r="94" spans="2:10" x14ac:dyDescent="0.3">
      <c r="B94" s="13"/>
      <c r="C94" s="13"/>
      <c r="D94" s="13"/>
      <c r="E94" s="13"/>
      <c r="F94" s="13"/>
      <c r="G94" s="13"/>
      <c r="H94" s="13"/>
      <c r="I94" s="13"/>
      <c r="J94" s="13"/>
    </row>
    <row r="95" spans="2:10" x14ac:dyDescent="0.3">
      <c r="B95" s="13"/>
      <c r="C95" s="13"/>
      <c r="D95" s="13"/>
      <c r="E95" s="13"/>
      <c r="F95" s="13"/>
      <c r="G95" s="13"/>
      <c r="H95" s="13"/>
      <c r="I95" s="13"/>
      <c r="J95" s="13"/>
    </row>
    <row r="96" spans="2:10" x14ac:dyDescent="0.3">
      <c r="B96" s="13"/>
      <c r="C96" s="13"/>
      <c r="D96" s="13"/>
      <c r="E96" s="13"/>
      <c r="F96" s="13"/>
      <c r="G96" s="13"/>
      <c r="H96" s="13"/>
      <c r="I96" s="13"/>
      <c r="J96" s="13"/>
    </row>
    <row r="97" spans="2:10" x14ac:dyDescent="0.3">
      <c r="B97" s="13"/>
      <c r="C97" s="13"/>
      <c r="D97" s="13"/>
      <c r="E97" s="13"/>
      <c r="F97" s="13"/>
      <c r="G97" s="13"/>
      <c r="H97" s="13"/>
      <c r="I97" s="13"/>
      <c r="J97" s="13"/>
    </row>
    <row r="98" spans="2:10" x14ac:dyDescent="0.3">
      <c r="B98" s="13"/>
      <c r="C98" s="13"/>
      <c r="D98" s="13"/>
      <c r="E98" s="13"/>
      <c r="F98" s="13"/>
      <c r="G98" s="13"/>
      <c r="H98" s="13"/>
      <c r="I98" s="13"/>
      <c r="J98" s="13"/>
    </row>
    <row r="99" spans="2:10" x14ac:dyDescent="0.3">
      <c r="B99" s="13"/>
      <c r="C99" s="13"/>
      <c r="D99" s="13"/>
      <c r="E99" s="13"/>
      <c r="F99" s="13"/>
      <c r="G99" s="13"/>
      <c r="H99" s="13"/>
      <c r="I99" s="13"/>
      <c r="J99" s="13"/>
    </row>
    <row r="100" spans="2:10" x14ac:dyDescent="0.3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x14ac:dyDescent="0.3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x14ac:dyDescent="0.3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x14ac:dyDescent="0.3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x14ac:dyDescent="0.3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x14ac:dyDescent="0.3"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2:10" x14ac:dyDescent="0.3"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2:10" x14ac:dyDescent="0.3"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2:10" x14ac:dyDescent="0.3"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2:10" x14ac:dyDescent="0.3"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2:10" x14ac:dyDescent="0.3"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2:10" x14ac:dyDescent="0.3"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2:10" x14ac:dyDescent="0.3"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2:10" x14ac:dyDescent="0.3"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2:10" x14ac:dyDescent="0.3"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2:10" x14ac:dyDescent="0.3"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2:10" x14ac:dyDescent="0.3"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2:10" x14ac:dyDescent="0.3"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2:10" x14ac:dyDescent="0.3"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2:10" x14ac:dyDescent="0.3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x14ac:dyDescent="0.3"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2:10" x14ac:dyDescent="0.3"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2:10" x14ac:dyDescent="0.3"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2:10" x14ac:dyDescent="0.3"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2:10" x14ac:dyDescent="0.3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2:10" x14ac:dyDescent="0.3"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2:10" x14ac:dyDescent="0.3"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2:10" x14ac:dyDescent="0.3"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2:10" x14ac:dyDescent="0.3"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2:10" x14ac:dyDescent="0.3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2:10" x14ac:dyDescent="0.3"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2:10" x14ac:dyDescent="0.3"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2:10" x14ac:dyDescent="0.3"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2:10" x14ac:dyDescent="0.3"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2:10" x14ac:dyDescent="0.3"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2:10" x14ac:dyDescent="0.3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 x14ac:dyDescent="0.3"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2:10" x14ac:dyDescent="0.3"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2:10" x14ac:dyDescent="0.3"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2:10" x14ac:dyDescent="0.3"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2:10" x14ac:dyDescent="0.3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 x14ac:dyDescent="0.3"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2:10" x14ac:dyDescent="0.3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 x14ac:dyDescent="0.3"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2:10" x14ac:dyDescent="0.3"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2:10" x14ac:dyDescent="0.3"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2:10" x14ac:dyDescent="0.3"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2:10" x14ac:dyDescent="0.3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 x14ac:dyDescent="0.3"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2:10" x14ac:dyDescent="0.3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 x14ac:dyDescent="0.3"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2:10" x14ac:dyDescent="0.3"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2:10" x14ac:dyDescent="0.3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 x14ac:dyDescent="0.3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 x14ac:dyDescent="0.3"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2:10" x14ac:dyDescent="0.3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 x14ac:dyDescent="0.3"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2:10" x14ac:dyDescent="0.3"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2:10" x14ac:dyDescent="0.3"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2:10" x14ac:dyDescent="0.3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 x14ac:dyDescent="0.3"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2:10" x14ac:dyDescent="0.3"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2:10" x14ac:dyDescent="0.3"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2:10" x14ac:dyDescent="0.3"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2:10" x14ac:dyDescent="0.3"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2:10" x14ac:dyDescent="0.3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 x14ac:dyDescent="0.3"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2:10" x14ac:dyDescent="0.3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 x14ac:dyDescent="0.3"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2:10" x14ac:dyDescent="0.3"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2:10" x14ac:dyDescent="0.3"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2:10" x14ac:dyDescent="0.3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 x14ac:dyDescent="0.3"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2:10" x14ac:dyDescent="0.3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 x14ac:dyDescent="0.3"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2:10" x14ac:dyDescent="0.3"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2:10" x14ac:dyDescent="0.3"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2:10" x14ac:dyDescent="0.3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 x14ac:dyDescent="0.3"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2:10" x14ac:dyDescent="0.3"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2:10" x14ac:dyDescent="0.3"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2:10" x14ac:dyDescent="0.3"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2:10" x14ac:dyDescent="0.3"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2:10" x14ac:dyDescent="0.3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 x14ac:dyDescent="0.3"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2:10" x14ac:dyDescent="0.3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 x14ac:dyDescent="0.3"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2:10" x14ac:dyDescent="0.3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 x14ac:dyDescent="0.3"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2:10" x14ac:dyDescent="0.3"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2:10" x14ac:dyDescent="0.3"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2:10" x14ac:dyDescent="0.3"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2:10" x14ac:dyDescent="0.3"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2:10" x14ac:dyDescent="0.3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x14ac:dyDescent="0.3"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2:10" x14ac:dyDescent="0.3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x14ac:dyDescent="0.3"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2:10" x14ac:dyDescent="0.3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 x14ac:dyDescent="0.3"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2:10" x14ac:dyDescent="0.3"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2:10" x14ac:dyDescent="0.3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x14ac:dyDescent="0.3"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2:10" x14ac:dyDescent="0.3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x14ac:dyDescent="0.3"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2:10" x14ac:dyDescent="0.3"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2:10" x14ac:dyDescent="0.3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x14ac:dyDescent="0.3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x14ac:dyDescent="0.3"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2:10" x14ac:dyDescent="0.3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x14ac:dyDescent="0.3"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2:10" x14ac:dyDescent="0.3"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2:10" x14ac:dyDescent="0.3"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2:10" x14ac:dyDescent="0.3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x14ac:dyDescent="0.3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x14ac:dyDescent="0.3"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2:10" x14ac:dyDescent="0.3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x14ac:dyDescent="0.3"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2:10" x14ac:dyDescent="0.3"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2:10" x14ac:dyDescent="0.3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x14ac:dyDescent="0.3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x14ac:dyDescent="0.3"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2:10" x14ac:dyDescent="0.3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x14ac:dyDescent="0.3"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2:10" x14ac:dyDescent="0.3"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2:10" x14ac:dyDescent="0.3"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2:10" x14ac:dyDescent="0.3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x14ac:dyDescent="0.3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x14ac:dyDescent="0.3"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2:10" x14ac:dyDescent="0.3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x14ac:dyDescent="0.3"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2:10" x14ac:dyDescent="0.3"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2:10" x14ac:dyDescent="0.3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x14ac:dyDescent="0.3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x14ac:dyDescent="0.3"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2:10" x14ac:dyDescent="0.3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x14ac:dyDescent="0.3"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2:10" x14ac:dyDescent="0.3"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2:10" x14ac:dyDescent="0.3"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2:10" x14ac:dyDescent="0.3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x14ac:dyDescent="0.3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x14ac:dyDescent="0.3"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2:10" x14ac:dyDescent="0.3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x14ac:dyDescent="0.3"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2:10" x14ac:dyDescent="0.3"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2:10" x14ac:dyDescent="0.3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x14ac:dyDescent="0.3"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2:10" x14ac:dyDescent="0.3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x14ac:dyDescent="0.3"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2:10" x14ac:dyDescent="0.3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x14ac:dyDescent="0.3"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2:10" x14ac:dyDescent="0.3"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2:10" x14ac:dyDescent="0.3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x14ac:dyDescent="0.3"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2:10" x14ac:dyDescent="0.3"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2:10" x14ac:dyDescent="0.3"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2:10" x14ac:dyDescent="0.3"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2:10" x14ac:dyDescent="0.3"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2:10" x14ac:dyDescent="0.3"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2:10" x14ac:dyDescent="0.3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x14ac:dyDescent="0.3"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2:10" x14ac:dyDescent="0.3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x14ac:dyDescent="0.3"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10" x14ac:dyDescent="0.3"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2:10" x14ac:dyDescent="0.3"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2:10" x14ac:dyDescent="0.3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x14ac:dyDescent="0.3"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2:10" x14ac:dyDescent="0.3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x14ac:dyDescent="0.3"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2:10" x14ac:dyDescent="0.3"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2:10" x14ac:dyDescent="0.3"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2:10" x14ac:dyDescent="0.3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x14ac:dyDescent="0.3"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2:10" x14ac:dyDescent="0.3"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2:10" x14ac:dyDescent="0.3"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2:10" x14ac:dyDescent="0.3"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2:10" x14ac:dyDescent="0.3"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2:10" x14ac:dyDescent="0.3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x14ac:dyDescent="0.3"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2:10" x14ac:dyDescent="0.3"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2:10" x14ac:dyDescent="0.3"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2:10" x14ac:dyDescent="0.3"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2:10" x14ac:dyDescent="0.3"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2:10" x14ac:dyDescent="0.3"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2:10" x14ac:dyDescent="0.3"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2:10" x14ac:dyDescent="0.3"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2:10" x14ac:dyDescent="0.3"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2:10" x14ac:dyDescent="0.3"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2:10" x14ac:dyDescent="0.3"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2:10" x14ac:dyDescent="0.3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x14ac:dyDescent="0.3"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2:10" x14ac:dyDescent="0.3"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2:10" x14ac:dyDescent="0.3"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2:10" x14ac:dyDescent="0.3"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2:10" x14ac:dyDescent="0.3"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2:10" x14ac:dyDescent="0.3"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2:10" x14ac:dyDescent="0.3"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2:10" x14ac:dyDescent="0.3"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2:10" x14ac:dyDescent="0.3"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2:10" x14ac:dyDescent="0.3"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2:10" x14ac:dyDescent="0.3"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2:10" x14ac:dyDescent="0.3"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2:10" x14ac:dyDescent="0.3"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2:10" x14ac:dyDescent="0.3"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2:10" x14ac:dyDescent="0.3"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2:10" x14ac:dyDescent="0.3"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2:10" x14ac:dyDescent="0.3"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2:10" x14ac:dyDescent="0.3"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2:10" x14ac:dyDescent="0.3"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2:10" x14ac:dyDescent="0.3"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2:10" x14ac:dyDescent="0.3"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2:10" x14ac:dyDescent="0.3"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2:10" x14ac:dyDescent="0.3"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2:10" x14ac:dyDescent="0.3"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2:10" x14ac:dyDescent="0.3"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2:10" x14ac:dyDescent="0.3"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2:10" x14ac:dyDescent="0.3"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2:10" x14ac:dyDescent="0.3"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2:10" x14ac:dyDescent="0.3"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2:10" x14ac:dyDescent="0.3"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2:10" x14ac:dyDescent="0.3"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2:10" x14ac:dyDescent="0.3"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2:10" x14ac:dyDescent="0.3"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2:10" x14ac:dyDescent="0.3"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2:10" x14ac:dyDescent="0.3"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2:10" x14ac:dyDescent="0.3"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2:10" x14ac:dyDescent="0.3"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2:10" x14ac:dyDescent="0.3"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2:10" x14ac:dyDescent="0.3"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2:10" x14ac:dyDescent="0.3"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2:10" x14ac:dyDescent="0.3"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2:10" x14ac:dyDescent="0.3"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2:10" x14ac:dyDescent="0.3"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2:10" x14ac:dyDescent="0.3"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2:10" x14ac:dyDescent="0.3"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2:10" x14ac:dyDescent="0.3"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2:10" x14ac:dyDescent="0.3">
      <c r="B335" s="13"/>
      <c r="C335" s="13"/>
      <c r="D335" s="13"/>
      <c r="E335" s="13"/>
      <c r="F335" s="13"/>
      <c r="G335" s="13"/>
      <c r="H335" s="13"/>
      <c r="I335" s="13"/>
      <c r="J335" s="13"/>
    </row>
  </sheetData>
  <conditionalFormatting sqref="A12">
    <cfRule type="expression" dxfId="2" priority="1">
      <formula>V12="x"</formula>
    </cfRule>
  </conditionalFormatting>
  <conditionalFormatting sqref="A24">
    <cfRule type="expression" dxfId="1" priority="7">
      <formula>S25="x"</formula>
    </cfRule>
  </conditionalFormatting>
  <conditionalFormatting sqref="A26:A30">
    <cfRule type="expression" dxfId="0" priority="2">
      <formula>S21="x"</formula>
    </cfRule>
  </conditionalFormatting>
  <pageMargins left="0.7" right="0.7" top="0.78740157499999996" bottom="0.78740157499999996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COATINDEX Technology</vt:lpstr>
      <vt:lpstr>Stress calculator</vt:lpstr>
      <vt:lpstr>Cantor</vt:lpstr>
      <vt:lpstr>Pt</vt:lpstr>
      <vt:lpstr>50V stress vs temperature</vt:lpstr>
      <vt:lpstr>Thermal stress &amp; CTE</vt:lpstr>
      <vt:lpstr>Radius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Piotrowiak</dc:creator>
  <cp:lastModifiedBy>Philip  Stach</cp:lastModifiedBy>
  <dcterms:created xsi:type="dcterms:W3CDTF">2017-08-21T13:46:20Z</dcterms:created>
  <dcterms:modified xsi:type="dcterms:W3CDTF">2024-02-21T14:19:41Z</dcterms:modified>
</cp:coreProperties>
</file>